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алина\Desktop\Тех. прис. 2017 ЭСК\"/>
    </mc:Choice>
  </mc:AlternateContent>
  <bookViews>
    <workbookView xWindow="0" yWindow="0" windowWidth="28800" windowHeight="12135" activeTab="1"/>
  </bookViews>
  <sheets>
    <sheet name="прил.2" sheetId="1" r:id="rId1"/>
    <sheet name="Прил.1 (2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1" hidden="1">[4]свод!$E$70:$M$79,[4]свод!$E$81:$M$81,[4]свод!$E$83:$M$88,[4]свод!$E$90:$M$90,[4]свод!$E$92:$M$96,[4]свод!$E$98:$M$98,[4]свод!$E$101:$M$102</definedName>
    <definedName name="P1_SCOPE_SV_LD1" hidden="1">[1]свод!$E$70:$M$79,[1]свод!$E$81:$M$81,[1]свод!$E$83:$M$88,[1]свод!$E$90:$M$90,[1]свод!$E$92:$M$96,[1]свод!$E$98:$M$98,[1]свод!$E$101:$M$102</definedName>
    <definedName name="P1_SCOPE_SV_PRT" localSheetId="1" hidden="1">[4]свод!$E$23:$H$26,[4]свод!$E$28:$I$29,[4]свод!$E$32:$I$36,[4]свод!$E$38:$I$40,[4]свод!$E$42:$I$53,[4]свод!$E$55:$I$56,[4]свод!$E$58:$I$63</definedName>
    <definedName name="P1_SCOPE_SV_PRT" hidden="1">[1]свод!$E$23:$H$26,[1]свод!$E$28:$I$29,[1]свод!$E$32:$I$36,[1]свод!$E$38:$I$40,[1]свод!$E$42:$I$53,[1]свод!$E$55:$I$56,[1]свод!$E$58:$I$63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localSheetId="1" hidden="1">[4]свод!$E$72:$I$79,[4]свод!$E$81:$I$81,[4]свод!$E$85:$H$88,[4]свод!$E$90:$I$90,[4]свод!$E$107:$I$112,[4]свод!$E$114:$I$117,[4]свод!$E$124:$H$127</definedName>
    <definedName name="P2_SCOPE_SV_PRT" hidden="1">[1]свод!$E$72:$I$79,[1]свод!$E$81:$I$81,[1]свод!$E$85:$H$88,[1]свод!$E$90:$I$90,[1]свод!$E$107:$I$112,[1]свод!$E$114:$I$117,[1]свод!$E$124:$H$127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localSheetId="1" hidden="1">[4]свод!#REF!,[4]свод!#REF!,[4]свод!#REF!,[4]свод!#REF!,[4]свод!$E$15:$I$16,[4]свод!$E$120:$I$121,[4]свод!$E$18:$I$19</definedName>
    <definedName name="P3_SCOPE_SV_PRT" hidden="1">[1]свод!#REF!,[1]свод!#REF!,[1]свод!#REF!,[1]свод!#REF!,[1]свод!$E$15:$I$16,[1]свод!$E$120:$I$121,[1]свод!$E$18:$I$19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localSheetId="1" hidden="1">[2]перекрестка!$J$84:$K$88,[2]перекрестка!$N$84:$N$88,[2]перекрестка!$F$14:$G$25,[0]!P1_SCOPE_PER_PRT,[0]!P2_SCOPE_PER_PRT,[0]!P3_SCOPE_PER_PRT,[0]!P4_SCOPE_PER_PRT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S">[2]TEHSHEET!$C$6:$C$89</definedName>
    <definedName name="SCENARIOS">[2]TEHSHEET!$K$6:$K$7</definedName>
    <definedName name="sco" localSheetId="1">[0]!P1_SCOPE_SV_PRT,[0]!P2_SCOPE_SV_PRT,P3_SCOPE_SV_PRT</definedName>
    <definedName name="sco">[0]!P1_SCOPE_SV_PRT,[0]!P2_SCOPE_SV_PRT,P3_SCOPE_SV_PRT</definedName>
    <definedName name="SCOPE_16_PRT" localSheetId="1">[0]!P1_SCOPE_16_PRT,[0]!P2_SCOPE_16_PRT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1">'[2]17'!$J$39:$M$41,'[2]17'!$E$43:$H$51,'[2]17'!$J$43:$M$51,'[2]17'!$E$54:$H$56,'[2]17'!$E$58:$H$66,'[2]17'!$E$69:$M$81,'[2]17'!$E$9:$H$11,[0]!P1_SCOPE_17_PRT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1">'[2]4'!$Z$27:$AC$31,'[2]4'!$F$14:$I$20,[0]!P1_SCOPE_4_PRT,[0]!P2_SCOPE_4_PRT</definedName>
    <definedName name="SCOPE_4_PRT">'[2]4'!$Z$27:$AC$31,'[2]4'!$F$14:$I$20,P1_SCOPE_4_PRT,P2_SCOPE_4_PRT</definedName>
    <definedName name="SCOPE_5_PRT" localSheetId="1">'[2]5'!$Z$27:$AC$31,'[2]5'!$F$14:$I$21,[0]!P1_SCOPE_5_PRT,[0]!P2_SCOPE_5_PRT</definedName>
    <definedName name="SCOPE_5_PRT">'[2]5'!$Z$27:$AC$31,'[2]5'!$F$14:$I$21,P1_SCOPE_5_PRT,P2_SCOPE_5_PRT</definedName>
    <definedName name="SCOPE_F1_PRT" localSheetId="1">'[2]Ф-1 (для АО-энерго)'!$D$86:$E$95,[0]!P1_SCOPE_F1_PRT,[0]!P2_SCOPE_F1_PRT,[0]!P3_SCOPE_F1_PRT,[0]!P4_SCOPE_F1_PRT</definedName>
    <definedName name="SCOPE_F1_PRT">'[2]Ф-1 (для АО-энерго)'!$D$86:$E$95,P1_SCOPE_F1_PRT,P2_SCOPE_F1_PRT,P3_SCOPE_F1_PRT,P4_SCOPE_F1_PRT</definedName>
    <definedName name="SCOPE_F2_PRT" localSheetId="1">'[2]Ф-2 (для АО-энерго)'!$C$5:$D$5,'[2]Ф-2 (для АО-энерго)'!$C$52:$C$57,'[2]Ф-2 (для АО-энерго)'!$D$57:$G$57,[0]!P1_SCOPE_F2_PRT,[0]!P2_SCOPE_F2_PRT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1">[0]!P5_SCOPE_PER_PRT,[0]!P6_SCOPE_PER_PRT,[0]!P7_SCOPE_PER_PRT,'Прил.1 (2)'!P8_SCOPE_PER_PRT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 localSheetId="1">[4]свод!$E$104:$M$104,[4]свод!$E$106:$M$117,[4]свод!$E$120:$M$121,[4]свод!$E$123:$M$127,[4]свод!$E$10:$M$68,'Прил.1 (2)'!P1_SCOPE_SV_LD1</definedName>
    <definedName name="SCOPE_SV_LD1">[1]свод!$E$104:$M$104,[1]свод!$E$106:$M$117,[1]свод!$E$120:$M$121,[1]свод!$E$123:$M$127,[1]свод!$E$10:$M$68,P1_SCOPE_SV_LD1</definedName>
    <definedName name="SCOPE_SV_LD2" localSheetId="1">[5]свод!#REF!</definedName>
    <definedName name="SCOPE_SV_LD2">[1]свод!#REF!</definedName>
    <definedName name="SCOPE_SV_PRT" localSheetId="1">[0]!P1_SCOPE_SV_PRT,[0]!P2_SCOPE_SV_PRT,P3_SCOPE_SV_PRT</definedName>
    <definedName name="SCOPE_SV_PRT">P1_SCOPE_SV_PRT,P2_SCOPE_SV_PRT,P3_SCOPE_SV_PRT</definedName>
    <definedName name="TARGET">[3]TEHSHEET!$I$42:$I$45</definedName>
    <definedName name="БазовыйПериод">[2]Заголовок!$B$15</definedName>
    <definedName name="итрппа" hidden="1">#REF!,#REF!,#REF!,#REF!,#REF!,#REF!,#REF!</definedName>
    <definedName name="_xlnm.Print_Area" localSheetId="0">прил.2!$A$1:$E$29</definedName>
    <definedName name="тп" hidden="1">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K28" i="2"/>
  <c r="I28" i="2"/>
  <c r="H28" i="2"/>
  <c r="E28" i="2"/>
  <c r="I26" i="2"/>
  <c r="I23" i="2"/>
  <c r="K21" i="2"/>
  <c r="J20" i="2"/>
  <c r="I20" i="2"/>
  <c r="K20" i="2" s="1"/>
  <c r="F20" i="2"/>
  <c r="H20" i="2" s="1"/>
  <c r="E20" i="2"/>
  <c r="K19" i="2"/>
  <c r="I19" i="2"/>
  <c r="H19" i="2"/>
  <c r="E19" i="2"/>
  <c r="I18" i="2"/>
  <c r="K18" i="2" s="1"/>
  <c r="F18" i="2"/>
  <c r="H18" i="2" s="1"/>
  <c r="E18" i="2"/>
  <c r="I17" i="2"/>
  <c r="K17" i="2" s="1"/>
  <c r="F17" i="2"/>
  <c r="H17" i="2" s="1"/>
  <c r="D17" i="2"/>
  <c r="D16" i="2" s="1"/>
  <c r="D23" i="1"/>
  <c r="C23" i="1"/>
  <c r="E23" i="1" s="1"/>
  <c r="D21" i="1"/>
  <c r="C21" i="1"/>
  <c r="E21" i="1" s="1"/>
  <c r="D13" i="1"/>
  <c r="E13" i="1" s="1"/>
  <c r="C13" i="1"/>
  <c r="B12" i="1" s="1"/>
  <c r="H16" i="2" l="1"/>
  <c r="H31" i="2" s="1"/>
  <c r="K16" i="2"/>
  <c r="K31" i="2" s="1"/>
  <c r="E17" i="2"/>
  <c r="E16" i="2" s="1"/>
  <c r="E31" i="2" s="1"/>
</calcChain>
</file>

<file path=xl/sharedStrings.xml><?xml version="1.0" encoding="utf-8"?>
<sst xmlns="http://schemas.openxmlformats.org/spreadsheetml/2006/main" count="115" uniqueCount="88">
  <si>
    <t>Приложение № 2</t>
  </si>
  <si>
    <t>к Методическим указаниям</t>
  </si>
  <si>
    <t>(в ред. Приказа ФСТ России</t>
  </si>
  <si>
    <t>от 27.12.2013 № 1747-э)</t>
  </si>
  <si>
    <t>Стоимость мероприятий,</t>
  </si>
  <si>
    <t>осуществляемых при технологическом присоединении (руб./кВт)</t>
  </si>
  <si>
    <t>№
п/п</t>
  </si>
  <si>
    <t xml:space="preserve">Разбивка НВВ согласно приложению 1 
по каждому мероприятию (руб.) </t>
  </si>
  <si>
    <t>Объем максимальной мощности (кВт)</t>
  </si>
  <si>
    <t xml:space="preserve">Ставки для расчета платы по каждому мероприятию (руб./кВт) </t>
  </si>
  <si>
    <t>Подготовка и выдача сетевой организацией технических условий Заявителю (ТУ)</t>
  </si>
  <si>
    <t xml:space="preserve">Разработка сетевой организацией проектной документации по строительству "последней мили" </t>
  </si>
  <si>
    <t>Выполнение сетевой организацией мероприятий, связанных со строительством "последней мили"</t>
  </si>
  <si>
    <t>Х</t>
  </si>
  <si>
    <t>3.1</t>
  </si>
  <si>
    <t>строительство воздушных линий</t>
  </si>
  <si>
    <t>3.2</t>
  </si>
  <si>
    <t>строительство кабельных линий</t>
  </si>
  <si>
    <t>3.3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</si>
  <si>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</si>
  <si>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</si>
  <si>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
до 35 кВ</t>
  </si>
  <si>
    <t>3.5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</si>
  <si>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</si>
  <si>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</si>
  <si>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</si>
  <si>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</si>
  <si>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Руководитель уполномоченного органа</t>
  </si>
  <si>
    <t>власти в области государственного регулирования тарифов</t>
  </si>
  <si>
    <t>Приложение 1</t>
  </si>
  <si>
    <t>Расчет</t>
  </si>
  <si>
    <t>размера расходов, связанных с осуществлением</t>
  </si>
  <si>
    <t>технологического присоединения энергопринимающих устройств</t>
  </si>
  <si>
    <t>максимальной мощностью, не превышающей 15 кВт</t>
  </si>
  <si>
    <t>включительно, не включаемых в состав платы</t>
  </si>
  <si>
    <t>за технологическое присоединение</t>
  </si>
  <si>
    <t>N п/п</t>
  </si>
  <si>
    <t>Показатели</t>
  </si>
  <si>
    <t>Фактические данные за предыдущий период регулирования 2015 г.</t>
  </si>
  <si>
    <t>Расчетные (фактические) данные за предыдущий период регулирования, 2015 г.</t>
  </si>
  <si>
    <t>Плановые показатели на следующий период регулирования, 2017 г.</t>
  </si>
  <si>
    <t>ставка платы (руб./кВт, руб./км)</t>
  </si>
  <si>
    <t>мощность, длина линий (кВт, км)</t>
  </si>
  <si>
    <t>Сумма (в соответствии с актами приемки выполненных работ) (тыс. руб.)</t>
  </si>
  <si>
    <t>стандарт, тариф, ставка (руб./кВт, руб./км)</t>
  </si>
  <si>
    <t>сумма (тыс. руб.)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</si>
  <si>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</si>
  <si>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</si>
  <si>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</si>
  <si>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</si>
  <si>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</si>
  <si>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</si>
  <si>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</si>
  <si>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</si>
  <si>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</si>
  <si>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</si>
  <si>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sz val="11"/>
        <color rgb="FF0000FF"/>
        <rFont val="Calibri"/>
        <family val="2"/>
        <charset val="204"/>
      </rPr>
      <t>п. 1.1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1.2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1.3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1.4</t>
    </r>
    <r>
      <rPr>
        <sz val="11"/>
        <rFont val="Calibri"/>
        <family val="2"/>
        <charset val="204"/>
      </rPr>
      <t>]:</t>
    </r>
  </si>
  <si>
    <t>х</t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</si>
  <si>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</si>
  <si>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</si>
  <si>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</si>
  <si>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проверка сетевой организацией выполнения Заявителем ТУ, на уровне напряжения i и (или) диапазоне мощности j</t>
  </si>
  <si>
    <t>1.3.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</si>
  <si>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</si>
  <si>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</si>
  <si>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</si>
  <si>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133,44</t>
  </si>
  <si>
    <t>2.</t>
  </si>
  <si>
    <r>
      <t>Расходы по мероприятиям "последней мили", связанные с осуществлением технологического присоединения [</t>
    </r>
    <r>
      <rPr>
        <sz val="11"/>
        <color rgb="FF0000FF"/>
        <rFont val="Calibri"/>
        <family val="2"/>
        <charset val="204"/>
      </rPr>
      <t>п. 2.1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2.2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2.3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2.4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2.5</t>
    </r>
    <r>
      <rPr>
        <sz val="11"/>
        <rFont val="Calibri"/>
        <family val="2"/>
        <charset val="204"/>
      </rPr>
      <t>]:</t>
    </r>
  </si>
  <si>
    <t>2.1.</t>
  </si>
  <si>
    <t>строительство воздушных линий, на уровне напряжения 10кВ и (или) диапазоне мощности j</t>
  </si>
  <si>
    <t>строительство воздушных линий, на уровне напряжения 0,4кВ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</si>
  <si>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</si>
  <si>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</si>
  <si>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</si>
  <si>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строительством пунктов секционирования, на уровне напряжения i и (или) диапазоне мощности j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</si>
  <si>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</si>
  <si>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</si>
  <si>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2.5.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</si>
  <si>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</si>
  <si>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3.</t>
  </si>
  <si>
    <r>
      <t>Суммарный размер платы за технологическое присоединение [</t>
    </r>
    <r>
      <rPr>
        <sz val="11"/>
        <color rgb="FF0000FF"/>
        <rFont val="Calibri"/>
        <family val="2"/>
        <charset val="204"/>
      </rPr>
      <t>п. 3.1</t>
    </r>
    <r>
      <rPr>
        <sz val="11"/>
        <rFont val="Calibri"/>
        <family val="2"/>
        <charset val="204"/>
      </rPr>
      <t xml:space="preserve"> * </t>
    </r>
    <r>
      <rPr>
        <sz val="11"/>
        <color rgb="FF0000FF"/>
        <rFont val="Calibri"/>
        <family val="2"/>
        <charset val="204"/>
      </rPr>
      <t>п. 3.2</t>
    </r>
    <r>
      <rPr>
        <sz val="11"/>
        <rFont val="Calibri"/>
        <family val="2"/>
        <charset val="204"/>
      </rPr>
      <t xml:space="preserve"> / 1000]:</t>
    </r>
  </si>
  <si>
    <t>3.1.</t>
  </si>
  <si>
    <t>Размер платы за технологическое присоединение (руб. без НДС)</t>
  </si>
  <si>
    <t>3.2.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</si>
  <si>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 18 Методических указаний по определению размера платы за технологическое присоединение к электрическим сетям, утвержденных приказом ФСТ России от 11 сентября 2012 года, N 209-э/1) (шт.)</t>
  </si>
  <si>
    <t>4.</t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</si>
  <si>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1"/>
        <color rgb="FF0000FF"/>
        <rFont val="Calibri"/>
        <family val="2"/>
        <charset val="204"/>
      </rPr>
      <t>п. 1</t>
    </r>
    <r>
      <rPr>
        <sz val="1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п. 2</t>
    </r>
    <r>
      <rPr>
        <sz val="1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п. 3</t>
    </r>
    <r>
      <rPr>
        <sz val="11"/>
        <rFont val="Calibri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</si>
</sst>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1"/>
      <color rgb="FF0000FF"/>
      <name val="Calibri"/>
      <family val="2"/>
      <charset val="204"/>
    </font>
    <font>
      <u/>
      <sz val="9"/>
      <color theme="10"/>
      <name val="Tahoma"/>
      <family val="2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49" fontId="0" fillId="0" borderId="0" applyBorder="0">
      <alignment vertical="top"/>
    </xf>
    <xf numFmtId="0" fontId="1" fillId="0" borderId="0"/>
    <xf numFmtId="49" fontId="10" fillId="0" borderId="0" applyNumberFormat="0" applyFill="0" applyBorder="0" applyAlignment="0" applyProtection="0">
      <alignment vertical="top"/>
    </xf>
  </cellStyleXfs>
  <cellXfs count="56">
    <xf numFmtId="49" fontId="0" fillId="0" borderId="0" xfId="0">
      <alignment vertical="top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49" fontId="4" fillId="0" borderId="1" xfId="0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49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4" fillId="0" borderId="3" xfId="1" applyFont="1" applyFill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0" fontId="6" fillId="0" borderId="0" xfId="1" applyFont="1"/>
    <xf numFmtId="0" fontId="4" fillId="0" borderId="0" xfId="1" applyFont="1" applyBorder="1" applyAlignment="1">
      <alignment horizontal="center"/>
    </xf>
    <xf numFmtId="49" fontId="0" fillId="0" borderId="0" xfId="0" applyAlignment="1">
      <alignment horizontal="center" vertical="top"/>
    </xf>
    <xf numFmtId="49" fontId="7" fillId="0" borderId="0" xfId="0" applyFont="1" applyAlignment="1">
      <alignment horizontal="right" vertical="center"/>
    </xf>
    <xf numFmtId="49" fontId="7" fillId="0" borderId="0" xfId="0" applyFont="1" applyAlignment="1">
      <alignment horizontal="justify" vertical="center"/>
    </xf>
    <xf numFmtId="49" fontId="8" fillId="0" borderId="0" xfId="0" applyFont="1" applyAlignment="1">
      <alignment horizontal="center" vertical="center"/>
    </xf>
    <xf numFmtId="49" fontId="7" fillId="0" borderId="1" xfId="0" applyFont="1" applyBorder="1" applyAlignment="1">
      <alignment horizontal="center" vertical="center" wrapText="1"/>
    </xf>
    <xf numFmtId="49" fontId="7" fillId="0" borderId="1" xfId="0" applyFont="1" applyBorder="1" applyAlignment="1">
      <alignment horizontal="center" vertical="center" wrapText="1"/>
    </xf>
    <xf numFmtId="49" fontId="0" fillId="0" borderId="1" xfId="0" applyBorder="1" applyAlignment="1">
      <alignment horizontal="center" vertical="top"/>
    </xf>
    <xf numFmtId="49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0" fillId="0" borderId="1" xfId="0" applyBorder="1">
      <alignment vertical="top"/>
    </xf>
    <xf numFmtId="49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10" fillId="0" borderId="1" xfId="2" applyBorder="1" applyAlignment="1">
      <alignment vertical="center" wrapText="1"/>
    </xf>
    <xf numFmtId="49" fontId="0" fillId="0" borderId="0" xfId="0" applyAlignment="1">
      <alignment horizontal="center" vertical="center"/>
    </xf>
    <xf numFmtId="49" fontId="5" fillId="0" borderId="0" xfId="0" applyFont="1" applyBorder="1">
      <alignment vertical="top"/>
    </xf>
    <xf numFmtId="49" fontId="5" fillId="0" borderId="0" xfId="0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1" applyFont="1"/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83;&#1080;&#1085;&#1072;/Desktop/&#1058;&#1055;%202016/&#1058;&#1077;&#1093;&#1087;&#1088;&#1080;&#1089;&#1086;&#1077;&#1076;.%202017&#1075;.%20&#1088;&#1072;&#1089;&#109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7\Obmen\Users\&#1058;&#1072;&#1090;&#1100;&#1103;&#1085;&#1072;%20&#1048;&#1083;&#1100;&#1080;&#1085;&#1080;&#1095;&#1085;&#1072;\Desktop\&#1087;&#1083;&#1072;&#1085;&#1080;&#1088;&#1086;&#1074;&#1072;&#1085;&#1080;&#1077;%202015&#1075;.%20&#1069;&#1057;&#1050;\&#1056;&#1072;&#1089;&#1095;&#1077;&#1090;%20&#1076;&#1083;&#1103;%20&#1076;&#1077;&#1087;&#1072;&#1088;&#1090;&#1072;&#1084;&#1077;&#1085;&#1090;&#1072;%20&#1085;&#1072;%202015-2019&#1075;&#1075;\&#1069;&#1057;&#1050;%202015_&#1088;&#1072;&#1089;&#1095;&#1077;&#1090;%20&#1076;&#1083;&#1103;%20&#1076;&#1077;&#1087;&#1072;&#1088;&#1090;.&#1080;&#1089;&#1087;&#1088;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7\Obmen\Users\User\Downloads\Stream\&#1057;&#1045;&#1058;&#1048;%202009\&#1042;5\OREP.INV.N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bmen\Users\&#1058;&#1072;&#1090;&#1100;&#1103;&#1085;&#1072;%20&#1048;&#1083;&#1100;&#1080;&#1085;&#1080;&#1095;&#1085;&#1072;\Desktop\&#1054;&#1082;&#1091;&#1085;&#1100;%20&#1053;.&#1042;.%202015\&#1090;&#1077;&#1093;&#1085;&#1086;&#1083;.%20&#1087;&#1088;&#1080;&#1089;&#1086;&#1077;&#1076;\&#1050;&#1085;&#1080;&#1075;&#1072;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7\Obmen\Users\&#1058;&#1072;&#1090;&#1100;&#1103;&#1085;&#1072;%20&#1048;&#1083;&#1100;&#1080;&#1085;&#1080;&#1095;&#1085;&#1072;\Desktop\&#1069;&#1057;&#1050;%202015\&#1090;&#1077;&#1093;&#1085;&#1086;&#1083;.%20&#1087;&#1088;&#1080;&#1089;&#1086;&#1077;&#1076;\&#1090;&#1077;&#1093;&#1087;&#1088;&#1080;&#1089;.%20&#1069;&#1057;&#1050;%202015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"/>
      <sheetName val="выписка (2)"/>
      <sheetName val="свод"/>
      <sheetName val="произв. и общехоз. затр."/>
      <sheetName val="произв.затр."/>
      <sheetName val="общехоз.затр."/>
      <sheetName val="1. (2)"/>
      <sheetName val="5."/>
      <sheetName val="5. (2)"/>
      <sheetName val="6."/>
      <sheetName val="прил.2"/>
      <sheetName val="прил.3"/>
      <sheetName val="Прил.1 (2)"/>
      <sheetName val="Лист1"/>
    </sheetNames>
    <sheetDataSet>
      <sheetData sheetId="0" refreshError="1"/>
      <sheetData sheetId="1" refreshError="1"/>
      <sheetData sheetId="2">
        <row r="10">
          <cell r="E10">
            <v>13.852900000000002</v>
          </cell>
          <cell r="F10">
            <v>12.580100000000002</v>
          </cell>
          <cell r="G10">
            <v>14.716642047115158</v>
          </cell>
          <cell r="H10">
            <v>14.714173774211172</v>
          </cell>
          <cell r="I10">
            <v>14.056715592236142</v>
          </cell>
          <cell r="J10">
            <v>95.515781026906339</v>
          </cell>
          <cell r="K10">
            <v>95.531803606075897</v>
          </cell>
          <cell r="L10">
            <v>101.47128465690318</v>
          </cell>
          <cell r="M10">
            <v>111.73770949544233</v>
          </cell>
        </row>
        <row r="11">
          <cell r="E11">
            <v>11.8248</v>
          </cell>
          <cell r="F11">
            <v>11.824999999999999</v>
          </cell>
          <cell r="G11">
            <v>12.562106914608313</v>
          </cell>
          <cell r="H11">
            <v>12.560000000000002</v>
          </cell>
          <cell r="I11">
            <v>11.998799999999999</v>
          </cell>
          <cell r="J11">
            <v>95.51582454728792</v>
          </cell>
          <cell r="K11">
            <v>95.531847133757935</v>
          </cell>
          <cell r="L11">
            <v>101.47148366145726</v>
          </cell>
          <cell r="M11">
            <v>101.46976744186047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86143.994834936238</v>
          </cell>
          <cell r="F13">
            <v>71127.870163829881</v>
          </cell>
          <cell r="G13">
            <v>90246.860639940511</v>
          </cell>
          <cell r="H13">
            <v>92979.750487110112</v>
          </cell>
          <cell r="I13">
            <v>97035.36285107267</v>
          </cell>
          <cell r="J13">
            <v>0</v>
          </cell>
          <cell r="K13" t="e">
            <v>#REF!</v>
          </cell>
          <cell r="L13">
            <v>112.64321214381314</v>
          </cell>
          <cell r="M13">
            <v>136.42382743581339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>
            <v>0</v>
          </cell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E17">
            <v>150</v>
          </cell>
          <cell r="F17">
            <v>48.789000000000001</v>
          </cell>
          <cell r="G17">
            <v>157.88</v>
          </cell>
          <cell r="H17">
            <v>157.88</v>
          </cell>
          <cell r="I17">
            <v>165.2435232</v>
          </cell>
          <cell r="L17">
            <v>110.1623488</v>
          </cell>
          <cell r="M17">
            <v>338.69012113386214</v>
          </cell>
        </row>
        <row r="18">
          <cell r="E18">
            <v>150</v>
          </cell>
          <cell r="F18">
            <v>48.789000000000001</v>
          </cell>
          <cell r="G18">
            <v>157.88</v>
          </cell>
          <cell r="H18">
            <v>157.88</v>
          </cell>
          <cell r="I18">
            <v>165.2435232</v>
          </cell>
          <cell r="L18">
            <v>110.1623488</v>
          </cell>
          <cell r="M18">
            <v>338.69012113386214</v>
          </cell>
        </row>
        <row r="19">
          <cell r="L19">
            <v>0</v>
          </cell>
          <cell r="M19">
            <v>0</v>
          </cell>
        </row>
        <row r="20">
          <cell r="E20">
            <v>3291.203483488011</v>
          </cell>
          <cell r="F20">
            <v>6024.0933306575998</v>
          </cell>
          <cell r="G20">
            <v>3291.203483488011</v>
          </cell>
          <cell r="H20">
            <v>6024.0933306575998</v>
          </cell>
          <cell r="I20">
            <v>6024.0938448431998</v>
          </cell>
          <cell r="L20">
            <v>183.03620165286398</v>
          </cell>
          <cell r="M20">
            <v>100.00000853548529</v>
          </cell>
        </row>
        <row r="21">
          <cell r="E21">
            <v>234.84060795730647</v>
          </cell>
          <cell r="F21">
            <v>2967.7304551268953</v>
          </cell>
          <cell r="G21">
            <v>234.84060795730647</v>
          </cell>
          <cell r="H21">
            <v>2967.7304551268953</v>
          </cell>
          <cell r="I21">
            <v>2967.7309693124953</v>
          </cell>
          <cell r="L21">
            <v>1263.7213789925217</v>
          </cell>
          <cell r="M21">
            <v>100.00001732588615</v>
          </cell>
        </row>
        <row r="22">
          <cell r="E22">
            <v>3056.3628755307045</v>
          </cell>
          <cell r="F22">
            <v>3056.3628755307045</v>
          </cell>
          <cell r="G22">
            <v>3056.3628755307045</v>
          </cell>
          <cell r="H22">
            <v>3056.3628755307045</v>
          </cell>
          <cell r="I22">
            <v>3056.3628755307045</v>
          </cell>
          <cell r="L22">
            <v>100</v>
          </cell>
          <cell r="M22">
            <v>100</v>
          </cell>
        </row>
        <row r="23">
          <cell r="G23">
            <v>0</v>
          </cell>
          <cell r="I23">
            <v>0</v>
          </cell>
          <cell r="L23">
            <v>0</v>
          </cell>
          <cell r="M23">
            <v>0</v>
          </cell>
        </row>
        <row r="24">
          <cell r="G24">
            <v>0</v>
          </cell>
          <cell r="I24">
            <v>0</v>
          </cell>
          <cell r="L24">
            <v>0</v>
          </cell>
          <cell r="M24">
            <v>0</v>
          </cell>
        </row>
        <row r="25">
          <cell r="E25">
            <v>463.26352000000003</v>
          </cell>
          <cell r="F25">
            <v>463.26352000000003</v>
          </cell>
          <cell r="G25">
            <v>463.26352000000003</v>
          </cell>
          <cell r="H25">
            <v>463.26352000000003</v>
          </cell>
          <cell r="I25">
            <v>463.26352000000003</v>
          </cell>
          <cell r="L25">
            <v>100</v>
          </cell>
          <cell r="M25">
            <v>100</v>
          </cell>
        </row>
        <row r="26">
          <cell r="E26">
            <v>2593.0993555307045</v>
          </cell>
          <cell r="F26">
            <v>2593.0993555307045</v>
          </cell>
          <cell r="G26">
            <v>2593.0993555307045</v>
          </cell>
          <cell r="H26">
            <v>2593.0993555307045</v>
          </cell>
          <cell r="I26">
            <v>2593.0993555307045</v>
          </cell>
          <cell r="L26">
            <v>100</v>
          </cell>
          <cell r="M26">
            <v>100</v>
          </cell>
        </row>
        <row r="27">
          <cell r="E27">
            <v>25544.855033457159</v>
          </cell>
          <cell r="F27">
            <v>35169.882833172291</v>
          </cell>
          <cell r="G27">
            <v>26886.467043425</v>
          </cell>
          <cell r="H27">
            <v>26886.467043425</v>
          </cell>
          <cell r="I27">
            <v>28140.45186633035</v>
          </cell>
          <cell r="L27">
            <v>110.16093780713818</v>
          </cell>
          <cell r="M27">
            <v>80.012924694159722</v>
          </cell>
        </row>
        <row r="28">
          <cell r="E28">
            <v>7663.4565100371474</v>
          </cell>
          <cell r="F28">
            <v>10550.02</v>
          </cell>
          <cell r="G28">
            <v>8065.9401130275</v>
          </cell>
          <cell r="H28">
            <v>8065.9401130275</v>
          </cell>
          <cell r="I28">
            <v>8442.1355598991049</v>
          </cell>
          <cell r="L28">
            <v>110.16093780713818</v>
          </cell>
          <cell r="M28">
            <v>80.020090577070988</v>
          </cell>
        </row>
        <row r="29">
          <cell r="E29">
            <v>38321.71</v>
          </cell>
          <cell r="F29">
            <v>9357.384</v>
          </cell>
          <cell r="G29">
            <v>40334.370000000003</v>
          </cell>
          <cell r="H29">
            <v>40334.370000000003</v>
          </cell>
          <cell r="I29">
            <v>42215.565016800007</v>
          </cell>
          <cell r="L29">
            <v>110.16096363340782</v>
          </cell>
          <cell r="M29">
            <v>451.14708359515873</v>
          </cell>
        </row>
        <row r="30">
          <cell r="E30">
            <v>11172.769807953931</v>
          </cell>
          <cell r="F30">
            <v>9977.7010000000009</v>
          </cell>
          <cell r="G30">
            <v>11511</v>
          </cell>
          <cell r="H30">
            <v>11511</v>
          </cell>
          <cell r="I30">
            <v>12047.87304</v>
          </cell>
          <cell r="L30">
            <v>107.8324645283847</v>
          </cell>
          <cell r="M30">
            <v>120.74798633472781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E36">
            <v>6964.5922</v>
          </cell>
          <cell r="F36">
            <v>6213.6509999999998</v>
          </cell>
          <cell r="G36">
            <v>7330.37</v>
          </cell>
          <cell r="H36">
            <v>7330.37</v>
          </cell>
          <cell r="I36">
            <v>7672.2584568000002</v>
          </cell>
          <cell r="L36">
            <v>110.16091447249417</v>
          </cell>
          <cell r="M36">
            <v>123.47424174289803</v>
          </cell>
        </row>
        <row r="37">
          <cell r="E37">
            <v>198.28711387944185</v>
          </cell>
          <cell r="F37">
            <v>0.122</v>
          </cell>
          <cell r="G37">
            <v>0</v>
          </cell>
          <cell r="H37">
            <v>0</v>
          </cell>
          <cell r="I37">
            <v>0</v>
          </cell>
          <cell r="L37">
            <v>0</v>
          </cell>
          <cell r="M37">
            <v>0</v>
          </cell>
        </row>
        <row r="38">
          <cell r="F38">
            <v>0.122</v>
          </cell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0">
          <cell r="E40">
            <v>198.28711387944185</v>
          </cell>
          <cell r="F40">
            <v>0</v>
          </cell>
          <cell r="L40">
            <v>0</v>
          </cell>
          <cell r="M40">
            <v>0</v>
          </cell>
        </row>
        <row r="41">
          <cell r="E41">
            <v>4009.8904940744897</v>
          </cell>
          <cell r="F41">
            <v>3763.9279999999999</v>
          </cell>
          <cell r="G41">
            <v>4180.63</v>
          </cell>
          <cell r="H41">
            <v>4180.63</v>
          </cell>
          <cell r="I41">
            <v>4375.6145832000002</v>
          </cell>
          <cell r="L41">
            <v>109.12055054036887</v>
          </cell>
          <cell r="M41">
            <v>116.25128278755599</v>
          </cell>
        </row>
        <row r="42">
          <cell r="E42">
            <v>164</v>
          </cell>
          <cell r="F42">
            <v>202.45</v>
          </cell>
          <cell r="G42">
            <v>172.61</v>
          </cell>
          <cell r="H42">
            <v>172.61</v>
          </cell>
          <cell r="I42">
            <v>180.66053040000003</v>
          </cell>
          <cell r="L42">
            <v>110.15886000000002</v>
          </cell>
          <cell r="M42">
            <v>89.237110595208719</v>
          </cell>
        </row>
        <row r="43">
          <cell r="E43">
            <v>0</v>
          </cell>
          <cell r="G43">
            <v>0</v>
          </cell>
          <cell r="H43">
            <v>0</v>
          </cell>
          <cell r="I43">
            <v>0</v>
          </cell>
          <cell r="L43">
            <v>0</v>
          </cell>
          <cell r="M43">
            <v>0</v>
          </cell>
        </row>
        <row r="44">
          <cell r="E44">
            <v>451.14612368372013</v>
          </cell>
          <cell r="F44">
            <v>464.11399999999998</v>
          </cell>
          <cell r="G44">
            <v>474.84</v>
          </cell>
          <cell r="H44">
            <v>474.84</v>
          </cell>
          <cell r="I44">
            <v>496.98653759999996</v>
          </cell>
          <cell r="L44">
            <v>110.16087948223547</v>
          </cell>
          <cell r="M44">
            <v>107.08285843564296</v>
          </cell>
        </row>
        <row r="45">
          <cell r="E45">
            <v>0</v>
          </cell>
          <cell r="G45">
            <v>0</v>
          </cell>
          <cell r="H45">
            <v>0</v>
          </cell>
          <cell r="I45">
            <v>0</v>
          </cell>
          <cell r="L45">
            <v>0</v>
          </cell>
          <cell r="M45">
            <v>0</v>
          </cell>
        </row>
        <row r="46">
          <cell r="E46">
            <v>343.29941542419886</v>
          </cell>
          <cell r="F46">
            <v>547.86</v>
          </cell>
          <cell r="G46">
            <v>361.33</v>
          </cell>
          <cell r="H46">
            <v>361.33</v>
          </cell>
          <cell r="I46">
            <v>378.1824312</v>
          </cell>
          <cell r="L46">
            <v>110.16110549815468</v>
          </cell>
          <cell r="M46">
            <v>69.029027707808567</v>
          </cell>
        </row>
        <row r="47">
          <cell r="E47">
            <v>1295.26</v>
          </cell>
          <cell r="F47">
            <v>1731.2739999999999</v>
          </cell>
          <cell r="G47">
            <v>1323.43</v>
          </cell>
          <cell r="H47">
            <v>1323.43</v>
          </cell>
          <cell r="I47">
            <v>1385.1547752000001</v>
          </cell>
          <cell r="L47">
            <v>106.94028806571654</v>
          </cell>
          <cell r="M47">
            <v>80.007830949924752</v>
          </cell>
        </row>
        <row r="48">
          <cell r="E48">
            <v>285.92315496657119</v>
          </cell>
          <cell r="F48">
            <v>40.476999999999997</v>
          </cell>
          <cell r="G48">
            <v>300.94</v>
          </cell>
          <cell r="H48">
            <v>300.94</v>
          </cell>
          <cell r="I48">
            <v>314.97584160000002</v>
          </cell>
          <cell r="L48">
            <v>110.1610121911342</v>
          </cell>
          <cell r="M48">
            <v>778.16004545791452</v>
          </cell>
        </row>
        <row r="49">
          <cell r="E49">
            <v>243.14180000000002</v>
          </cell>
          <cell r="F49">
            <v>113.86</v>
          </cell>
          <cell r="G49">
            <v>255.91</v>
          </cell>
          <cell r="H49">
            <v>255.91</v>
          </cell>
          <cell r="I49">
            <v>267.84564239999997</v>
          </cell>
          <cell r="L49">
            <v>110.1602613783397</v>
          </cell>
          <cell r="M49">
            <v>235.24121060952044</v>
          </cell>
        </row>
        <row r="50">
          <cell r="I50">
            <v>0</v>
          </cell>
          <cell r="L50">
            <v>0</v>
          </cell>
          <cell r="M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</row>
        <row r="53">
          <cell r="E53">
            <v>1227.1199999999999</v>
          </cell>
          <cell r="F53">
            <v>663.89299999999992</v>
          </cell>
          <cell r="G53">
            <v>1291.57</v>
          </cell>
          <cell r="H53">
            <v>1291.57</v>
          </cell>
          <cell r="I53">
            <v>1351.8088247999999</v>
          </cell>
          <cell r="L53">
            <v>110.16109466066888</v>
          </cell>
          <cell r="M53">
            <v>203.61847839938062</v>
          </cell>
        </row>
        <row r="54">
          <cell r="E54">
            <v>1508.75884</v>
          </cell>
          <cell r="F54">
            <v>487.52000000000004</v>
          </cell>
          <cell r="G54">
            <v>1824.12</v>
          </cell>
          <cell r="H54">
            <v>1824.12</v>
          </cell>
          <cell r="I54">
            <v>1909.1969568</v>
          </cell>
          <cell r="L54">
            <v>126.54089614480735</v>
          </cell>
          <cell r="M54">
            <v>391.6140787659993</v>
          </cell>
        </row>
        <row r="55">
          <cell r="E55">
            <v>206.17523999999997</v>
          </cell>
          <cell r="F55">
            <v>47.273000000000003</v>
          </cell>
          <cell r="G55">
            <v>217</v>
          </cell>
          <cell r="H55">
            <v>217</v>
          </cell>
          <cell r="I55">
            <v>227.12088</v>
          </cell>
          <cell r="L55">
            <v>110.15914423089797</v>
          </cell>
          <cell r="M55">
            <v>480.44524358513314</v>
          </cell>
        </row>
        <row r="56">
          <cell r="E56">
            <v>211.78</v>
          </cell>
          <cell r="F56">
            <v>0</v>
          </cell>
          <cell r="G56">
            <v>222.9</v>
          </cell>
          <cell r="H56">
            <v>222.9</v>
          </cell>
          <cell r="I56">
            <v>233.29605600000002</v>
          </cell>
          <cell r="L56">
            <v>110.15962602700917</v>
          </cell>
          <cell r="M56">
            <v>0</v>
          </cell>
        </row>
        <row r="57">
          <cell r="E57">
            <v>0</v>
          </cell>
          <cell r="F57">
            <v>222.649</v>
          </cell>
          <cell r="G57">
            <v>236.13</v>
          </cell>
          <cell r="H57">
            <v>236.13</v>
          </cell>
          <cell r="I57">
            <v>247.14310319999998</v>
          </cell>
          <cell r="L57">
            <v>0</v>
          </cell>
          <cell r="M57">
            <v>111.00121859967931</v>
          </cell>
        </row>
        <row r="58">
          <cell r="L58">
            <v>0</v>
          </cell>
          <cell r="M58">
            <v>0</v>
          </cell>
        </row>
        <row r="59">
          <cell r="L59">
            <v>0</v>
          </cell>
          <cell r="M59">
            <v>0</v>
          </cell>
        </row>
        <row r="60">
          <cell r="F60">
            <v>222.649</v>
          </cell>
          <cell r="G60">
            <v>236.13</v>
          </cell>
          <cell r="H60">
            <v>236.13</v>
          </cell>
          <cell r="I60">
            <v>247.14310319999998</v>
          </cell>
          <cell r="L60">
            <v>0</v>
          </cell>
          <cell r="M60">
            <v>111.00121859967931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3">
          <cell r="E63">
            <v>1090.8036</v>
          </cell>
          <cell r="F63">
            <v>217.59800000000001</v>
          </cell>
          <cell r="G63">
            <v>1148.0899999999999</v>
          </cell>
          <cell r="H63">
            <v>1148.0899999999999</v>
          </cell>
          <cell r="I63">
            <v>1201.6369175999998</v>
          </cell>
          <cell r="L63">
            <v>110.16070332001104</v>
          </cell>
          <cell r="M63">
            <v>552.22792378606403</v>
          </cell>
        </row>
        <row r="64">
          <cell r="E64">
            <v>87652.753674936233</v>
          </cell>
          <cell r="F64">
            <v>71615.390163829885</v>
          </cell>
          <cell r="G64">
            <v>92070.980639940506</v>
          </cell>
          <cell r="H64">
            <v>94803.870487110107</v>
          </cell>
          <cell r="I64">
            <v>98944.559807872676</v>
          </cell>
          <cell r="L64">
            <v>112.8824317086632</v>
          </cell>
          <cell r="M64">
            <v>138.16102876982674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16233.527794819373</v>
          </cell>
          <cell r="G67">
            <v>24041.18824692228</v>
          </cell>
          <cell r="H67">
            <v>0</v>
          </cell>
          <cell r="I67">
            <v>25856.519180000178</v>
          </cell>
          <cell r="L67">
            <v>0</v>
          </cell>
          <cell r="M67">
            <v>159.27849760575026</v>
          </cell>
        </row>
        <row r="68">
          <cell r="E68">
            <v>0</v>
          </cell>
          <cell r="F68">
            <v>55381.862369010509</v>
          </cell>
          <cell r="G68">
            <v>68029.79239301823</v>
          </cell>
          <cell r="H68">
            <v>0</v>
          </cell>
          <cell r="I68">
            <v>73088.040627872513</v>
          </cell>
          <cell r="L68">
            <v>0</v>
          </cell>
          <cell r="M68">
            <v>131.97107771653717</v>
          </cell>
        </row>
        <row r="70">
          <cell r="E70">
            <v>1853.46</v>
          </cell>
          <cell r="F70">
            <v>24432.673999999999</v>
          </cell>
          <cell r="G70">
            <v>1950.8</v>
          </cell>
          <cell r="H70">
            <v>1950.8</v>
          </cell>
          <cell r="I70">
            <v>2041.785312</v>
          </cell>
          <cell r="L70">
            <v>110.16074325855428</v>
          </cell>
          <cell r="M70">
            <v>8.3567820370377799</v>
          </cell>
        </row>
        <row r="71">
          <cell r="E71">
            <v>0</v>
          </cell>
          <cell r="F71">
            <v>20755</v>
          </cell>
          <cell r="G71">
            <v>0</v>
          </cell>
          <cell r="H71">
            <v>0</v>
          </cell>
          <cell r="I71">
            <v>0</v>
          </cell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74">
          <cell r="L74">
            <v>0</v>
          </cell>
          <cell r="M74">
            <v>0</v>
          </cell>
        </row>
        <row r="75">
          <cell r="F75">
            <v>20755</v>
          </cell>
          <cell r="L75">
            <v>0</v>
          </cell>
          <cell r="M75">
            <v>0</v>
          </cell>
        </row>
        <row r="76">
          <cell r="L76">
            <v>0</v>
          </cell>
          <cell r="M76">
            <v>0</v>
          </cell>
        </row>
        <row r="77">
          <cell r="E77">
            <v>1853.46</v>
          </cell>
          <cell r="F77">
            <v>3677.674</v>
          </cell>
          <cell r="G77">
            <v>1950.8</v>
          </cell>
          <cell r="H77">
            <v>1950.8</v>
          </cell>
          <cell r="I77">
            <v>2041.785312</v>
          </cell>
          <cell r="L77">
            <v>110.16074325855428</v>
          </cell>
          <cell r="M77">
            <v>55.518387763570118</v>
          </cell>
        </row>
        <row r="78">
          <cell r="L78">
            <v>0</v>
          </cell>
          <cell r="M78">
            <v>0</v>
          </cell>
        </row>
        <row r="79">
          <cell r="L79">
            <v>0</v>
          </cell>
          <cell r="M79">
            <v>0</v>
          </cell>
        </row>
        <row r="81">
          <cell r="E81">
            <v>3291.203483488011</v>
          </cell>
          <cell r="F81">
            <v>2849</v>
          </cell>
          <cell r="G81">
            <v>3291.203483488011</v>
          </cell>
          <cell r="H81">
            <v>3291.203483488011</v>
          </cell>
          <cell r="I81">
            <v>6024.0938448431998</v>
          </cell>
          <cell r="L81">
            <v>183.03620165286398</v>
          </cell>
          <cell r="M81">
            <v>211.44590539990173</v>
          </cell>
        </row>
        <row r="83">
          <cell r="E83">
            <v>1853.4600000000005</v>
          </cell>
          <cell r="F83">
            <v>30108.67</v>
          </cell>
          <cell r="G83">
            <v>2438.5</v>
          </cell>
          <cell r="H83">
            <v>4683.6898471695895</v>
          </cell>
          <cell r="I83">
            <v>2552.23164</v>
          </cell>
          <cell r="L83">
            <v>137.70092907319281</v>
          </cell>
          <cell r="M83">
            <v>8.4767332466030556</v>
          </cell>
        </row>
        <row r="84">
          <cell r="E84">
            <v>0</v>
          </cell>
          <cell r="F84">
            <v>5676</v>
          </cell>
          <cell r="G84">
            <v>487.7</v>
          </cell>
          <cell r="H84">
            <v>0</v>
          </cell>
          <cell r="I84">
            <v>510.44632799999999</v>
          </cell>
          <cell r="L84">
            <v>0</v>
          </cell>
          <cell r="M84">
            <v>8.9930642706131074</v>
          </cell>
        </row>
        <row r="85">
          <cell r="I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</row>
        <row r="87">
          <cell r="G87">
            <v>128.2269339677085</v>
          </cell>
          <cell r="H87">
            <v>0</v>
          </cell>
          <cell r="I87">
            <v>134.20743816796247</v>
          </cell>
          <cell r="L87">
            <v>0</v>
          </cell>
          <cell r="M87">
            <v>0</v>
          </cell>
        </row>
        <row r="88">
          <cell r="G88">
            <v>359.47306603229151</v>
          </cell>
          <cell r="H88">
            <v>0</v>
          </cell>
          <cell r="I88">
            <v>376.23888983203761</v>
          </cell>
          <cell r="L88">
            <v>0</v>
          </cell>
          <cell r="M88">
            <v>0</v>
          </cell>
        </row>
        <row r="90">
          <cell r="E90">
            <v>10000</v>
          </cell>
          <cell r="F90">
            <v>2248</v>
          </cell>
          <cell r="G90">
            <v>2190.08</v>
          </cell>
          <cell r="H90">
            <v>2190.08</v>
          </cell>
          <cell r="I90">
            <v>14515.59</v>
          </cell>
          <cell r="L90">
            <v>145.1559</v>
          </cell>
          <cell r="M90">
            <v>645.71129893238435</v>
          </cell>
        </row>
        <row r="92">
          <cell r="E92">
            <v>11853.46</v>
          </cell>
          <cell r="F92">
            <v>32356.673999999999</v>
          </cell>
          <cell r="G92">
            <v>4628.58</v>
          </cell>
          <cell r="H92">
            <v>4140.88</v>
          </cell>
          <cell r="I92">
            <v>17067.821640000002</v>
          </cell>
          <cell r="L92">
            <v>143.99020741623124</v>
          </cell>
          <cell r="M92">
            <v>52.748998985495241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1348.185284378392</v>
          </cell>
          <cell r="G95">
            <v>1216.9543203285962</v>
          </cell>
          <cell r="H95">
            <v>0</v>
          </cell>
          <cell r="I95">
            <v>4487.5014115335389</v>
          </cell>
          <cell r="L95">
            <v>0</v>
          </cell>
          <cell r="M95">
            <v>332.85494683340886</v>
          </cell>
        </row>
        <row r="96">
          <cell r="E96">
            <v>1422.135</v>
          </cell>
          <cell r="F96">
            <v>25332.488715621606</v>
          </cell>
          <cell r="G96">
            <v>3411.6256796714047</v>
          </cell>
          <cell r="H96">
            <v>0</v>
          </cell>
          <cell r="I96">
            <v>12580.320228466464</v>
          </cell>
          <cell r="L96">
            <v>884.60801741511636</v>
          </cell>
          <cell r="M96">
            <v>49.660814496716412</v>
          </cell>
        </row>
        <row r="98">
          <cell r="E98">
            <v>99506.21367493624</v>
          </cell>
          <cell r="F98">
            <v>103972.06416382988</v>
          </cell>
          <cell r="G98">
            <v>96699.560639940508</v>
          </cell>
          <cell r="H98">
            <v>98944.750487110112</v>
          </cell>
          <cell r="I98">
            <v>116012.38144787267</v>
          </cell>
          <cell r="L98">
            <v>116.58807743088111</v>
          </cell>
          <cell r="M98">
            <v>111.58033879665092</v>
          </cell>
        </row>
        <row r="101">
          <cell r="E101">
            <v>13.52320321157169</v>
          </cell>
          <cell r="F101">
            <v>45.181173943170222</v>
          </cell>
          <cell r="G101">
            <v>0</v>
          </cell>
          <cell r="I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286.46703411479911</v>
          </cell>
          <cell r="G102">
            <v>19.534023829155505</v>
          </cell>
          <cell r="I102">
            <v>19.534023829155505</v>
          </cell>
          <cell r="L102">
            <v>0</v>
          </cell>
          <cell r="M102">
            <v>6.8189430206225481</v>
          </cell>
        </row>
        <row r="104">
          <cell r="E104">
            <v>10294.532999999999</v>
          </cell>
          <cell r="F104">
            <v>0</v>
          </cell>
          <cell r="G104">
            <v>0</v>
          </cell>
          <cell r="I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L106">
            <v>0</v>
          </cell>
          <cell r="M106">
            <v>0</v>
          </cell>
        </row>
        <row r="107">
          <cell r="F107">
            <v>0</v>
          </cell>
          <cell r="G107">
            <v>0</v>
          </cell>
          <cell r="L107">
            <v>0</v>
          </cell>
          <cell r="M107">
            <v>0</v>
          </cell>
        </row>
        <row r="108">
          <cell r="F108">
            <v>0</v>
          </cell>
          <cell r="G108">
            <v>0</v>
          </cell>
          <cell r="L108">
            <v>0</v>
          </cell>
          <cell r="M108">
            <v>0</v>
          </cell>
        </row>
        <row r="109">
          <cell r="F109">
            <v>0</v>
          </cell>
          <cell r="G109">
            <v>0</v>
          </cell>
          <cell r="L109">
            <v>0</v>
          </cell>
          <cell r="M109">
            <v>0</v>
          </cell>
        </row>
        <row r="110">
          <cell r="F110">
            <v>0</v>
          </cell>
          <cell r="G110">
            <v>0</v>
          </cell>
          <cell r="L110">
            <v>0</v>
          </cell>
          <cell r="M110">
            <v>0</v>
          </cell>
        </row>
        <row r="111">
          <cell r="F111">
            <v>0</v>
          </cell>
          <cell r="G111">
            <v>0</v>
          </cell>
          <cell r="L111">
            <v>0</v>
          </cell>
          <cell r="M111">
            <v>0</v>
          </cell>
        </row>
        <row r="112">
          <cell r="F112">
            <v>0</v>
          </cell>
          <cell r="G112">
            <v>0</v>
          </cell>
          <cell r="L112">
            <v>0</v>
          </cell>
          <cell r="M112">
            <v>0</v>
          </cell>
        </row>
        <row r="113">
          <cell r="E113">
            <v>10294.532999999999</v>
          </cell>
          <cell r="F113">
            <v>0</v>
          </cell>
          <cell r="G113">
            <v>0</v>
          </cell>
          <cell r="I113">
            <v>0</v>
          </cell>
          <cell r="L113">
            <v>0</v>
          </cell>
          <cell r="M113">
            <v>0</v>
          </cell>
        </row>
        <row r="114">
          <cell r="F114">
            <v>0</v>
          </cell>
          <cell r="G114">
            <v>0</v>
          </cell>
          <cell r="L114">
            <v>0</v>
          </cell>
          <cell r="M114">
            <v>0</v>
          </cell>
        </row>
        <row r="115">
          <cell r="F115">
            <v>0</v>
          </cell>
          <cell r="G115">
            <v>0</v>
          </cell>
          <cell r="L115">
            <v>0</v>
          </cell>
          <cell r="M115">
            <v>0</v>
          </cell>
        </row>
        <row r="116">
          <cell r="F116">
            <v>0</v>
          </cell>
          <cell r="G116">
            <v>0</v>
          </cell>
          <cell r="L116">
            <v>0</v>
          </cell>
          <cell r="M116">
            <v>0</v>
          </cell>
        </row>
        <row r="117">
          <cell r="E117">
            <v>10294.532999999999</v>
          </cell>
          <cell r="F117">
            <v>0</v>
          </cell>
          <cell r="G117">
            <v>0</v>
          </cell>
          <cell r="L117">
            <v>0</v>
          </cell>
          <cell r="M117">
            <v>0</v>
          </cell>
        </row>
        <row r="120">
          <cell r="F120">
            <v>0</v>
          </cell>
          <cell r="G120">
            <v>20</v>
          </cell>
          <cell r="I120">
            <v>20</v>
          </cell>
          <cell r="L120">
            <v>0</v>
          </cell>
          <cell r="M120">
            <v>0</v>
          </cell>
        </row>
        <row r="121">
          <cell r="F121">
            <v>0</v>
          </cell>
          <cell r="G121">
            <v>0.3</v>
          </cell>
          <cell r="I121">
            <v>0.3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362.94600000000003</v>
          </cell>
          <cell r="G123">
            <v>1446.8829999999998</v>
          </cell>
          <cell r="I123">
            <v>1446.8829999999998</v>
          </cell>
          <cell r="L123">
            <v>0</v>
          </cell>
          <cell r="M123">
            <v>398.6496613821339</v>
          </cell>
        </row>
        <row r="124">
          <cell r="F124">
            <v>0</v>
          </cell>
          <cell r="G124">
            <v>0</v>
          </cell>
          <cell r="I124">
            <v>0</v>
          </cell>
          <cell r="L124">
            <v>0</v>
          </cell>
          <cell r="M124">
            <v>0</v>
          </cell>
        </row>
        <row r="125">
          <cell r="F125">
            <v>0</v>
          </cell>
          <cell r="G125">
            <v>0</v>
          </cell>
          <cell r="I125">
            <v>0</v>
          </cell>
          <cell r="L125">
            <v>0</v>
          </cell>
          <cell r="M125">
            <v>0</v>
          </cell>
        </row>
        <row r="126">
          <cell r="F126">
            <v>82.575999999999993</v>
          </cell>
          <cell r="G126">
            <v>380.41699999999997</v>
          </cell>
          <cell r="I126">
            <v>380.41699999999997</v>
          </cell>
          <cell r="L126">
            <v>0</v>
          </cell>
          <cell r="M126">
            <v>460.68712458825809</v>
          </cell>
        </row>
        <row r="127">
          <cell r="F127">
            <v>280.37</v>
          </cell>
          <cell r="G127">
            <v>1066.4659999999999</v>
          </cell>
          <cell r="I127">
            <v>1066.4659999999999</v>
          </cell>
          <cell r="L127">
            <v>0</v>
          </cell>
          <cell r="M127">
            <v>380.37807183364833</v>
          </cell>
        </row>
      </sheetData>
      <sheetData sheetId="3" refreshError="1"/>
      <sheetData sheetId="4" refreshError="1"/>
      <sheetData sheetId="5" refreshError="1"/>
      <sheetData sheetId="6">
        <row r="33">
          <cell r="G33">
            <v>1970.5730882632729</v>
          </cell>
        </row>
      </sheetData>
      <sheetData sheetId="7">
        <row r="27">
          <cell r="G27">
            <v>472.4176677223175</v>
          </cell>
        </row>
      </sheetData>
      <sheetData sheetId="8" refreshError="1"/>
      <sheetData sheetId="9">
        <row r="29">
          <cell r="G29">
            <v>1417.1561686540435</v>
          </cell>
        </row>
      </sheetData>
      <sheetData sheetId="10">
        <row r="13">
          <cell r="E13">
            <v>492.64327206581822</v>
          </cell>
        </row>
        <row r="21">
          <cell r="E21">
            <v>118.10441693057936</v>
          </cell>
        </row>
        <row r="23">
          <cell r="E23">
            <v>354.28904216351089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Оренбургская область</v>
          </cell>
        </row>
        <row r="21">
          <cell r="D21" t="str">
            <v>ООО "Электросетевая компания"</v>
          </cell>
          <cell r="I21" t="str">
            <v>5610153416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S17">
            <v>4.1479999999999997</v>
          </cell>
          <cell r="X17">
            <v>4.1479999999999997</v>
          </cell>
          <cell r="AC17">
            <v>4.3553535811942696</v>
          </cell>
        </row>
        <row r="20">
          <cell r="R20">
            <v>13.951165</v>
          </cell>
          <cell r="S20">
            <v>2.65</v>
          </cell>
          <cell r="W20">
            <v>13.951165</v>
          </cell>
          <cell r="X20">
            <v>2.65</v>
          </cell>
          <cell r="AB20">
            <v>16.76644875329303</v>
          </cell>
          <cell r="AC20">
            <v>1.1872949967069708</v>
          </cell>
        </row>
        <row r="25">
          <cell r="R25">
            <v>9.0396649999999994</v>
          </cell>
          <cell r="S25">
            <v>6.3860000000000001</v>
          </cell>
          <cell r="W25">
            <v>9.0396649999999994</v>
          </cell>
          <cell r="X25">
            <v>6.3860000000000001</v>
          </cell>
          <cell r="AB25">
            <v>11.159095172098759</v>
          </cell>
          <cell r="AC25">
            <v>5.1090945779012404</v>
          </cell>
        </row>
      </sheetData>
      <sheetData sheetId="6">
        <row r="11">
          <cell r="E11">
            <v>0</v>
          </cell>
        </row>
        <row r="17">
          <cell r="S17">
            <v>3.5</v>
          </cell>
          <cell r="X17">
            <v>3.5</v>
          </cell>
          <cell r="AC17">
            <v>3.354289927604452</v>
          </cell>
        </row>
        <row r="20">
          <cell r="R20">
            <v>10.790384807331293</v>
          </cell>
          <cell r="S20">
            <v>2.4108194783829919</v>
          </cell>
          <cell r="W20">
            <v>10.790384807331293</v>
          </cell>
          <cell r="X20">
            <v>2.4108194783829919</v>
          </cell>
          <cell r="AB20">
            <v>12.912735814997998</v>
          </cell>
          <cell r="AC20">
            <v>0.91439915825555407</v>
          </cell>
        </row>
        <row r="21">
          <cell r="R21">
            <v>0.73440318261036419</v>
          </cell>
          <cell r="S21">
            <v>0.43949681738963575</v>
          </cell>
          <cell r="W21">
            <v>0.73440318261036419</v>
          </cell>
          <cell r="X21">
            <v>0.43949681738963575</v>
          </cell>
          <cell r="AB21">
            <v>0.96423192998471119</v>
          </cell>
          <cell r="AC21">
            <v>0.33390304326884301</v>
          </cell>
        </row>
        <row r="25">
          <cell r="R25">
            <v>6.5559816247209284</v>
          </cell>
          <cell r="S25">
            <v>5.4713226609933558</v>
          </cell>
          <cell r="W25">
            <v>6.5559816247209284</v>
          </cell>
          <cell r="X25">
            <v>5.4713226609933558</v>
          </cell>
          <cell r="AB25">
            <v>8.594213957408833</v>
          </cell>
          <cell r="AC25">
            <v>3.9347860425911634</v>
          </cell>
        </row>
      </sheetData>
      <sheetData sheetId="7"/>
      <sheetData sheetId="8">
        <row r="14">
          <cell r="V14">
            <v>5934.5965165119887</v>
          </cell>
        </row>
      </sheetData>
      <sheetData sheetId="9">
        <row r="9">
          <cell r="F9">
            <v>0</v>
          </cell>
          <cell r="G9">
            <v>0</v>
          </cell>
          <cell r="H9">
            <v>0</v>
          </cell>
          <cell r="I9">
            <v>85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85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85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85</v>
          </cell>
        </row>
        <row r="15">
          <cell r="F15">
            <v>0</v>
          </cell>
          <cell r="I15">
            <v>0</v>
          </cell>
        </row>
        <row r="16">
          <cell r="F16">
            <v>24</v>
          </cell>
          <cell r="G16">
            <v>78</v>
          </cell>
          <cell r="H16">
            <v>79</v>
          </cell>
          <cell r="I16">
            <v>79</v>
          </cell>
        </row>
        <row r="18">
          <cell r="F18">
            <v>5408.12</v>
          </cell>
          <cell r="G18">
            <v>16200</v>
          </cell>
          <cell r="H18">
            <v>16233.145499999999</v>
          </cell>
          <cell r="I18">
            <v>16752</v>
          </cell>
        </row>
        <row r="19">
          <cell r="F19">
            <v>4.0999999999999996</v>
          </cell>
          <cell r="G19">
            <v>1</v>
          </cell>
          <cell r="H19">
            <v>1</v>
          </cell>
          <cell r="I19">
            <v>0</v>
          </cell>
        </row>
        <row r="20">
          <cell r="F20">
            <v>1.7</v>
          </cell>
          <cell r="G20">
            <v>1</v>
          </cell>
          <cell r="H20">
            <v>1</v>
          </cell>
          <cell r="I20">
            <v>1.0002567</v>
          </cell>
        </row>
        <row r="23">
          <cell r="F23">
            <v>2.5</v>
          </cell>
          <cell r="G23">
            <v>0</v>
          </cell>
          <cell r="H23">
            <v>0</v>
          </cell>
          <cell r="I23">
            <v>0</v>
          </cell>
        </row>
        <row r="26">
          <cell r="F26">
            <v>75</v>
          </cell>
          <cell r="G26">
            <v>41.741199999999999</v>
          </cell>
          <cell r="H26">
            <v>42.84</v>
          </cell>
          <cell r="I26">
            <v>42.84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F32">
            <v>11.74</v>
          </cell>
          <cell r="H32">
            <v>8.33</v>
          </cell>
          <cell r="I32">
            <v>8.33</v>
          </cell>
        </row>
        <row r="34">
          <cell r="B34" t="str">
            <v>Выплаты &lt;______________&gt;: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15</v>
          </cell>
          <cell r="F41">
            <v>15</v>
          </cell>
          <cell r="G41">
            <v>14.99995</v>
          </cell>
          <cell r="H41">
            <v>15</v>
          </cell>
          <cell r="I41">
            <v>15</v>
          </cell>
        </row>
        <row r="45">
          <cell r="F45">
            <v>0</v>
          </cell>
          <cell r="G45">
            <v>0</v>
          </cell>
          <cell r="H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</sheetData>
      <sheetData sheetId="10">
        <row r="9">
          <cell r="G9">
            <v>0</v>
          </cell>
          <cell r="H9">
            <v>354</v>
          </cell>
          <cell r="J9">
            <v>354</v>
          </cell>
        </row>
        <row r="10">
          <cell r="G10">
            <v>0</v>
          </cell>
          <cell r="H10">
            <v>34396.92</v>
          </cell>
          <cell r="J10">
            <v>42583.956999999995</v>
          </cell>
        </row>
        <row r="11">
          <cell r="G11">
            <v>0</v>
          </cell>
          <cell r="H11">
            <v>0</v>
          </cell>
          <cell r="J11">
            <v>0</v>
          </cell>
        </row>
        <row r="13">
          <cell r="G13">
            <v>0</v>
          </cell>
          <cell r="H13">
            <v>0</v>
          </cell>
          <cell r="J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</row>
        <row r="18">
          <cell r="G18">
            <v>0</v>
          </cell>
          <cell r="H18">
            <v>0</v>
          </cell>
          <cell r="J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</row>
        <row r="21">
          <cell r="G21">
            <v>0</v>
          </cell>
          <cell r="H21">
            <v>101.3</v>
          </cell>
          <cell r="J21">
            <v>289.3</v>
          </cell>
        </row>
        <row r="24">
          <cell r="G24">
            <v>0</v>
          </cell>
          <cell r="H24">
            <v>0</v>
          </cell>
          <cell r="J24">
            <v>0</v>
          </cell>
          <cell r="K24">
            <v>17.40795</v>
          </cell>
          <cell r="L24">
            <v>17.835967970625003</v>
          </cell>
          <cell r="M24">
            <v>37.405055607455495</v>
          </cell>
        </row>
        <row r="25">
          <cell r="G25">
            <v>0</v>
          </cell>
          <cell r="H25">
            <v>8187.0370000000003</v>
          </cell>
          <cell r="J25">
            <v>0</v>
          </cell>
          <cell r="K25">
            <v>3597.6529675309998</v>
          </cell>
          <cell r="L25">
            <v>3776.3231418145297</v>
          </cell>
          <cell r="M25">
            <v>3125.0541342284682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0</v>
          </cell>
          <cell r="H36">
            <v>188</v>
          </cell>
          <cell r="J36">
            <v>0</v>
          </cell>
          <cell r="K36">
            <v>34.716000000000001</v>
          </cell>
          <cell r="L36">
            <v>36.798960000000001</v>
          </cell>
          <cell r="M36">
            <v>82.17971519999999</v>
          </cell>
        </row>
        <row r="39"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G54">
            <v>0</v>
          </cell>
          <cell r="H54">
            <v>354</v>
          </cell>
        </row>
        <row r="55">
          <cell r="G55">
            <v>0</v>
          </cell>
          <cell r="H55">
            <v>38490.4208</v>
          </cell>
        </row>
        <row r="56">
          <cell r="G56">
            <v>0</v>
          </cell>
          <cell r="H56">
            <v>0</v>
          </cell>
        </row>
        <row r="58">
          <cell r="G58">
            <v>0</v>
          </cell>
          <cell r="H58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2">
          <cell r="G62">
            <v>0</v>
          </cell>
          <cell r="H62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195.3</v>
          </cell>
        </row>
        <row r="69">
          <cell r="G69">
            <v>0</v>
          </cell>
          <cell r="H69">
            <v>19.670000000000002</v>
          </cell>
          <cell r="I69">
            <v>19.670000000000002</v>
          </cell>
          <cell r="J69">
            <v>4.9175000000000004</v>
          </cell>
          <cell r="K69">
            <v>4.9175000000000004</v>
          </cell>
          <cell r="L69">
            <v>4.9175000000000004</v>
          </cell>
          <cell r="M69">
            <v>4.9175000000000004</v>
          </cell>
        </row>
        <row r="70">
          <cell r="G70">
            <v>0</v>
          </cell>
          <cell r="H70">
            <v>6.5532000000000004</v>
          </cell>
          <cell r="I70">
            <v>6.5532000000000004</v>
          </cell>
          <cell r="J70">
            <v>1.6383000000000001</v>
          </cell>
          <cell r="K70">
            <v>1.6383000000000001</v>
          </cell>
          <cell r="L70">
            <v>1.6383000000000001</v>
          </cell>
          <cell r="M70">
            <v>1.6383000000000001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G81">
            <v>0</v>
          </cell>
          <cell r="H81">
            <v>48</v>
          </cell>
          <cell r="I81">
            <v>48</v>
          </cell>
          <cell r="J81">
            <v>12</v>
          </cell>
          <cell r="K81">
            <v>12</v>
          </cell>
          <cell r="L81">
            <v>12</v>
          </cell>
          <cell r="M81">
            <v>12</v>
          </cell>
        </row>
      </sheetData>
      <sheetData sheetId="1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3891.328</v>
          </cell>
          <cell r="E11">
            <v>0</v>
          </cell>
          <cell r="F11">
            <v>0</v>
          </cell>
          <cell r="I11">
            <v>307.66899999999998</v>
          </cell>
        </row>
        <row r="12">
          <cell r="D12">
            <v>30606.308959999998</v>
          </cell>
          <cell r="E12">
            <v>10499.03</v>
          </cell>
          <cell r="F12">
            <v>0</v>
          </cell>
          <cell r="I12">
            <v>2593.0993555307045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103.76412000000001</v>
          </cell>
          <cell r="E16">
            <v>0</v>
          </cell>
          <cell r="F16">
            <v>0</v>
          </cell>
          <cell r="I16">
            <v>7.1889599999999998</v>
          </cell>
        </row>
        <row r="17">
          <cell r="D17">
            <v>0</v>
          </cell>
          <cell r="E17">
            <v>0</v>
          </cell>
          <cell r="F17">
            <v>0</v>
          </cell>
          <cell r="I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2764.9998000000001</v>
          </cell>
          <cell r="E21">
            <v>0</v>
          </cell>
          <cell r="F21">
            <v>0</v>
          </cell>
          <cell r="I21">
            <v>148.40556000000001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2">
        <row r="8">
          <cell r="E8">
            <v>0</v>
          </cell>
          <cell r="F8">
            <v>17722.023352811084</v>
          </cell>
          <cell r="G8">
            <v>85571.42035815792</v>
          </cell>
          <cell r="H8">
            <v>89299.390713733679</v>
          </cell>
          <cell r="I8">
            <v>92983.733406287938</v>
          </cell>
          <cell r="J8">
            <v>1.0866213627997046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4032.0427842756999</v>
          </cell>
          <cell r="G10">
            <v>22498.586975166178</v>
          </cell>
          <cell r="H10">
            <v>23387.288151002136</v>
          </cell>
          <cell r="I10">
            <v>24107.124506133001</v>
          </cell>
          <cell r="J10">
            <v>1.0714950468997151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4032.0427842756999</v>
          </cell>
          <cell r="G13">
            <v>22498.586975166178</v>
          </cell>
          <cell r="H13">
            <v>23387.288151002136</v>
          </cell>
          <cell r="I13">
            <v>24107.124506133001</v>
          </cell>
          <cell r="J13">
            <v>1.0714950468997151</v>
          </cell>
        </row>
        <row r="14">
          <cell r="E14">
            <v>0</v>
          </cell>
          <cell r="F14">
            <v>13689.980568535386</v>
          </cell>
          <cell r="G14">
            <v>63072.833382991746</v>
          </cell>
          <cell r="H14">
            <v>65912.102562731539</v>
          </cell>
          <cell r="I14">
            <v>68876.608900154941</v>
          </cell>
          <cell r="J14">
            <v>1.0920170413452244</v>
          </cell>
        </row>
        <row r="15">
          <cell r="E15">
            <v>0</v>
          </cell>
          <cell r="F15">
            <v>0</v>
          </cell>
          <cell r="G15">
            <v>1777.6737500000002</v>
          </cell>
          <cell r="H15">
            <v>1785</v>
          </cell>
          <cell r="I15">
            <v>19388.069449999999</v>
          </cell>
          <cell r="J15">
            <v>10.906427262032754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2.6012897756505438E-14</v>
          </cell>
          <cell r="H17">
            <v>-1.494537075407756E-14</v>
          </cell>
          <cell r="I17">
            <v>4604.829663463217</v>
          </cell>
          <cell r="J17">
            <v>1.770210188256177E+17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2.6012897756505438E-14</v>
          </cell>
          <cell r="H20">
            <v>-1.494537075407756E-14</v>
          </cell>
          <cell r="I20">
            <v>4604.829663463217</v>
          </cell>
          <cell r="J20">
            <v>1.770210188256177E+17</v>
          </cell>
        </row>
        <row r="21">
          <cell r="E21">
            <v>0</v>
          </cell>
          <cell r="F21">
            <v>0</v>
          </cell>
          <cell r="G21">
            <v>1777.6737500000002</v>
          </cell>
          <cell r="H21">
            <v>1785</v>
          </cell>
          <cell r="I21">
            <v>14783.239786536782</v>
          </cell>
          <cell r="J21">
            <v>8.3160589993168212</v>
          </cell>
        </row>
        <row r="22">
          <cell r="E22">
            <v>0</v>
          </cell>
          <cell r="F22">
            <v>0</v>
          </cell>
          <cell r="G22">
            <v>2.0774152661713137</v>
          </cell>
          <cell r="H22">
            <v>1.9988938174529767</v>
          </cell>
          <cell r="I22">
            <v>20.851033551518913</v>
          </cell>
          <cell r="J22">
            <v>10.037007954575913</v>
          </cell>
        </row>
        <row r="23">
          <cell r="E23">
            <v>0</v>
          </cell>
          <cell r="F23">
            <v>17722.023352811084</v>
          </cell>
          <cell r="G23">
            <v>87349.094108157922</v>
          </cell>
          <cell r="H23">
            <v>91084.390713733679</v>
          </cell>
          <cell r="I23">
            <v>112371.80285628793</v>
          </cell>
          <cell r="J23">
            <v>1.2864678678538581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4032.0427842756999</v>
          </cell>
          <cell r="G25">
            <v>22498.586975166178</v>
          </cell>
          <cell r="H25">
            <v>23387.288151002136</v>
          </cell>
          <cell r="I25">
            <v>28711.954169596218</v>
          </cell>
          <cell r="J25">
            <v>1.2761669966779834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4032.0427842756999</v>
          </cell>
          <cell r="G28">
            <v>22498.586975166178</v>
          </cell>
          <cell r="H28">
            <v>23387.288151002136</v>
          </cell>
          <cell r="I28">
            <v>28711.954169596218</v>
          </cell>
          <cell r="J28">
            <v>1.2761669966779834</v>
          </cell>
        </row>
        <row r="29">
          <cell r="E29">
            <v>0</v>
          </cell>
          <cell r="F29">
            <v>13689.980568535386</v>
          </cell>
          <cell r="G29">
            <v>64850.507132991748</v>
          </cell>
          <cell r="H29">
            <v>67697.102562731539</v>
          </cell>
          <cell r="I29">
            <v>83659.848686691723</v>
          </cell>
          <cell r="J29">
            <v>1.2900415491759663</v>
          </cell>
        </row>
        <row r="30">
          <cell r="E30">
            <v>0</v>
          </cell>
          <cell r="F30">
            <v>0</v>
          </cell>
          <cell r="G30">
            <v>12.027304285714285</v>
          </cell>
          <cell r="H30">
            <v>12.027304285714285</v>
          </cell>
          <cell r="I30">
            <v>12.528999999999996</v>
          </cell>
          <cell r="J30">
            <v>1.0417130640721888</v>
          </cell>
        </row>
        <row r="31">
          <cell r="E31">
            <v>0</v>
          </cell>
          <cell r="F31">
            <v>0</v>
          </cell>
          <cell r="G31">
            <v>15.527304285714283</v>
          </cell>
          <cell r="H31">
            <v>15.527304285714283</v>
          </cell>
          <cell r="I31">
            <v>15.88328992760445</v>
          </cell>
          <cell r="J31">
            <v>1.0229264291688858</v>
          </cell>
        </row>
        <row r="32">
          <cell r="E32">
            <v>0</v>
          </cell>
          <cell r="F32">
            <v>0</v>
          </cell>
          <cell r="G32">
            <v>15.527304285714283</v>
          </cell>
          <cell r="H32">
            <v>15.527304285714283</v>
          </cell>
          <cell r="I32">
            <v>15.88328992760445</v>
          </cell>
          <cell r="J32">
            <v>1.0229264291688858</v>
          </cell>
        </row>
        <row r="33">
          <cell r="E33">
            <v>0</v>
          </cell>
          <cell r="F33">
            <v>0</v>
          </cell>
          <cell r="G33">
            <v>5.4713226609933558</v>
          </cell>
          <cell r="H33">
            <v>5.4713226609933558</v>
          </cell>
          <cell r="I33">
            <v>3.9347860425911634</v>
          </cell>
          <cell r="J33">
            <v>0.71916541691890934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186444.47831143942</v>
          </cell>
          <cell r="H39">
            <v>193809.09313308977</v>
          </cell>
          <cell r="I39">
            <v>200247.90304227208</v>
          </cell>
          <cell r="J39">
            <v>1.0740350417231195</v>
          </cell>
        </row>
        <row r="40">
          <cell r="E40">
            <v>0</v>
          </cell>
          <cell r="F40">
            <v>0</v>
          </cell>
          <cell r="G40">
            <v>1107001.9037663015</v>
          </cell>
          <cell r="H40">
            <v>1155069.3371791346</v>
          </cell>
          <cell r="I40">
            <v>1942505.5133085626</v>
          </cell>
          <cell r="J40">
            <v>1.7547445101039716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1622.6175290882704</v>
          </cell>
          <cell r="H46">
            <v>1686.7114256349503</v>
          </cell>
          <cell r="I46">
            <v>1850.6589970527923</v>
          </cell>
          <cell r="J46">
            <v>1.1405392607170068</v>
          </cell>
        </row>
        <row r="47">
          <cell r="E47">
            <v>0</v>
          </cell>
          <cell r="F47">
            <v>0</v>
          </cell>
          <cell r="G47">
            <v>11381.330288454779</v>
          </cell>
          <cell r="H47">
            <v>11875.522153824193</v>
          </cell>
          <cell r="I47">
            <v>17952.324346039528</v>
          </cell>
          <cell r="J47">
            <v>1.5773485076916154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4032.0427842756999</v>
          </cell>
          <cell r="G66">
            <v>7830.6680890804582</v>
          </cell>
          <cell r="H66">
            <v>8139.9819115897717</v>
          </cell>
          <cell r="I66">
            <v>8060.2742903832732</v>
          </cell>
          <cell r="J66">
            <v>1.0293214063845959</v>
          </cell>
        </row>
      </sheetData>
      <sheetData sheetId="13">
        <row r="8">
          <cell r="H8">
            <v>3040</v>
          </cell>
          <cell r="I8">
            <v>3200</v>
          </cell>
        </row>
      </sheetData>
      <sheetData sheetId="14">
        <row r="28">
          <cell r="J28">
            <v>0</v>
          </cell>
        </row>
      </sheetData>
      <sheetData sheetId="15">
        <row r="50">
          <cell r="I50">
            <v>0</v>
          </cell>
        </row>
      </sheetData>
      <sheetData sheetId="16">
        <row r="51">
          <cell r="M51">
            <v>0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С 1июля 2014 (2)"/>
      <sheetName val="ФОТ С 1января 2015"/>
      <sheetName val="свод"/>
      <sheetName val="произв. и общехоз. затр."/>
      <sheetName val="Лист5"/>
      <sheetName val="1. (2)"/>
      <sheetName val="5."/>
      <sheetName val="6."/>
      <sheetName val="прил.2"/>
      <sheetName val="Лист1"/>
      <sheetName val="Лист2"/>
      <sheetName val="прил.3"/>
    </sheetNames>
    <sheetDataSet>
      <sheetData sheetId="0"/>
      <sheetData sheetId="1">
        <row r="38">
          <cell r="F38">
            <v>36905</v>
          </cell>
        </row>
      </sheetData>
      <sheetData sheetId="2">
        <row r="10">
          <cell r="E10">
            <v>0</v>
          </cell>
          <cell r="F10">
            <v>0</v>
          </cell>
          <cell r="G10">
            <v>13.201204285714285</v>
          </cell>
          <cell r="H10">
            <v>13.201204285714285</v>
          </cell>
          <cell r="I10">
            <v>13.827134973253552</v>
          </cell>
          <cell r="J10">
            <v>104.74146656617245</v>
          </cell>
          <cell r="K10">
            <v>104.74146656617245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12.027304285714283</v>
          </cell>
          <cell r="H11">
            <v>12.027304285714283</v>
          </cell>
          <cell r="I11">
            <v>12.528999999999996</v>
          </cell>
          <cell r="J11">
            <v>104.17130640721891</v>
          </cell>
          <cell r="K11">
            <v>104.17130640721891</v>
          </cell>
          <cell r="L11">
            <v>0</v>
          </cell>
          <cell r="M11">
            <v>0</v>
          </cell>
        </row>
        <row r="12">
          <cell r="I12">
            <v>13.827134973253552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3438.3688037905604</v>
          </cell>
          <cell r="F13">
            <v>17423.465352811087</v>
          </cell>
          <cell r="G13">
            <v>0</v>
          </cell>
          <cell r="H13">
            <v>0</v>
          </cell>
          <cell r="I13">
            <v>28079.447</v>
          </cell>
          <cell r="J13">
            <v>0</v>
          </cell>
          <cell r="K13" t="e">
            <v>#REF!</v>
          </cell>
          <cell r="L13">
            <v>816.65023743364532</v>
          </cell>
          <cell r="M13">
            <v>161.15879609144278</v>
          </cell>
        </row>
        <row r="14">
          <cell r="E14">
            <v>0</v>
          </cell>
          <cell r="F14">
            <v>205.61573581701799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>
            <v>205.61573581701799</v>
          </cell>
          <cell r="I15">
            <v>0</v>
          </cell>
          <cell r="L15">
            <v>0</v>
          </cell>
          <cell r="M15">
            <v>0</v>
          </cell>
        </row>
        <row r="16">
          <cell r="F16">
            <v>0</v>
          </cell>
          <cell r="I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6.9359038891884293</v>
          </cell>
          <cell r="G17">
            <v>0</v>
          </cell>
          <cell r="H17">
            <v>0</v>
          </cell>
          <cell r="I17">
            <v>139.5</v>
          </cell>
          <cell r="L17">
            <v>0</v>
          </cell>
          <cell r="M17">
            <v>2011.273544569299</v>
          </cell>
        </row>
        <row r="18">
          <cell r="F18">
            <v>6.9359038891884293</v>
          </cell>
          <cell r="I18">
            <v>139.5</v>
          </cell>
          <cell r="L18">
            <v>0</v>
          </cell>
          <cell r="M18">
            <v>2011.273544569299</v>
          </cell>
        </row>
        <row r="19">
          <cell r="F19">
            <v>0</v>
          </cell>
          <cell r="I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L22">
            <v>0</v>
          </cell>
          <cell r="M22">
            <v>0</v>
          </cell>
        </row>
        <row r="23">
          <cell r="F23">
            <v>0</v>
          </cell>
          <cell r="I23">
            <v>0</v>
          </cell>
          <cell r="L23">
            <v>0</v>
          </cell>
          <cell r="M23">
            <v>0</v>
          </cell>
        </row>
        <row r="24">
          <cell r="F24">
            <v>0</v>
          </cell>
          <cell r="I24">
            <v>0</v>
          </cell>
          <cell r="L24">
            <v>0</v>
          </cell>
          <cell r="M24">
            <v>0</v>
          </cell>
        </row>
        <row r="25">
          <cell r="F25">
            <v>0</v>
          </cell>
          <cell r="I25">
            <v>0</v>
          </cell>
          <cell r="L25">
            <v>0</v>
          </cell>
          <cell r="M25">
            <v>0</v>
          </cell>
        </row>
        <row r="26">
          <cell r="F26">
            <v>0</v>
          </cell>
          <cell r="I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5819.4285960355201</v>
          </cell>
          <cell r="I27">
            <v>6664.39</v>
          </cell>
          <cell r="L27">
            <v>0</v>
          </cell>
          <cell r="M27">
            <v>114.51966271293558</v>
          </cell>
        </row>
        <row r="28">
          <cell r="F28">
            <v>1521.2356005122836</v>
          </cell>
          <cell r="I28">
            <v>1999.317</v>
          </cell>
          <cell r="L28">
            <v>0</v>
          </cell>
          <cell r="M28">
            <v>131.42717665342042</v>
          </cell>
        </row>
        <row r="29">
          <cell r="F29">
            <v>7371.0120999999999</v>
          </cell>
          <cell r="I29">
            <v>12996.7</v>
          </cell>
          <cell r="L29">
            <v>0</v>
          </cell>
          <cell r="M29">
            <v>176.32178354448774</v>
          </cell>
        </row>
        <row r="30">
          <cell r="E30">
            <v>3438.3688037905604</v>
          </cell>
          <cell r="F30">
            <v>2499.2374165570782</v>
          </cell>
          <cell r="G30">
            <v>0</v>
          </cell>
          <cell r="H30">
            <v>0</v>
          </cell>
          <cell r="I30">
            <v>6279.5400000000009</v>
          </cell>
          <cell r="L30">
            <v>182.63136848720964</v>
          </cell>
          <cell r="M30">
            <v>251.25824215014458</v>
          </cell>
        </row>
        <row r="31">
          <cell r="E31">
            <v>3438.3688037905604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L33">
            <v>0</v>
          </cell>
          <cell r="M33">
            <v>0</v>
          </cell>
        </row>
        <row r="34">
          <cell r="E34">
            <v>3438.3688037905604</v>
          </cell>
          <cell r="F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L35">
            <v>0</v>
          </cell>
          <cell r="M35">
            <v>0</v>
          </cell>
        </row>
        <row r="36">
          <cell r="F36">
            <v>1208.7650000000001</v>
          </cell>
          <cell r="I36">
            <v>2441.04</v>
          </cell>
          <cell r="L36">
            <v>0</v>
          </cell>
          <cell r="M36">
            <v>201.94496035209491</v>
          </cell>
        </row>
        <row r="37">
          <cell r="E37">
            <v>0</v>
          </cell>
          <cell r="F37">
            <v>87.760416557078074</v>
          </cell>
          <cell r="G37">
            <v>0</v>
          </cell>
          <cell r="H37">
            <v>0</v>
          </cell>
          <cell r="I37">
            <v>823.21</v>
          </cell>
          <cell r="L37">
            <v>0</v>
          </cell>
          <cell r="M37">
            <v>938.01970443542336</v>
          </cell>
        </row>
        <row r="38">
          <cell r="F38">
            <v>0</v>
          </cell>
          <cell r="I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L39">
            <v>0</v>
          </cell>
          <cell r="M39">
            <v>0</v>
          </cell>
        </row>
        <row r="40">
          <cell r="F40">
            <v>87.760416557078074</v>
          </cell>
          <cell r="I40">
            <v>823.21</v>
          </cell>
          <cell r="L40">
            <v>0</v>
          </cell>
          <cell r="M40">
            <v>938.01970443542336</v>
          </cell>
        </row>
        <row r="41">
          <cell r="E41">
            <v>0</v>
          </cell>
          <cell r="F41">
            <v>1202.712</v>
          </cell>
          <cell r="G41">
            <v>0</v>
          </cell>
          <cell r="H41">
            <v>0</v>
          </cell>
          <cell r="I41">
            <v>3015.2900000000004</v>
          </cell>
          <cell r="L41">
            <v>0</v>
          </cell>
          <cell r="M41">
            <v>250.70756756397213</v>
          </cell>
        </row>
        <row r="42">
          <cell r="F42">
            <v>22.082000000000001</v>
          </cell>
          <cell r="I42">
            <v>93</v>
          </cell>
          <cell r="L42">
            <v>0</v>
          </cell>
          <cell r="M42">
            <v>421.15750384928896</v>
          </cell>
        </row>
        <row r="43">
          <cell r="F43">
            <v>27.672999999999998</v>
          </cell>
          <cell r="I43">
            <v>25.03</v>
          </cell>
          <cell r="L43">
            <v>0</v>
          </cell>
          <cell r="M43">
            <v>90.449174285404553</v>
          </cell>
        </row>
        <row r="44">
          <cell r="F44">
            <v>266.98500000000001</v>
          </cell>
          <cell r="I44">
            <v>247</v>
          </cell>
          <cell r="L44">
            <v>0</v>
          </cell>
          <cell r="M44">
            <v>92.514560743112909</v>
          </cell>
        </row>
        <row r="45">
          <cell r="F45">
            <v>0</v>
          </cell>
          <cell r="I45">
            <v>0</v>
          </cell>
          <cell r="L45">
            <v>0</v>
          </cell>
          <cell r="M45">
            <v>0</v>
          </cell>
        </row>
        <row r="46">
          <cell r="F46">
            <v>39.994999999999997</v>
          </cell>
          <cell r="I46">
            <v>87.79</v>
          </cell>
          <cell r="L46">
            <v>0</v>
          </cell>
          <cell r="M46">
            <v>219.50243780472562</v>
          </cell>
        </row>
        <row r="47">
          <cell r="F47">
            <v>420.40100000000001</v>
          </cell>
          <cell r="I47">
            <v>725.93</v>
          </cell>
          <cell r="L47">
            <v>0</v>
          </cell>
          <cell r="M47">
            <v>172.67561209416721</v>
          </cell>
        </row>
        <row r="48">
          <cell r="F48">
            <v>4.0999999999999996</v>
          </cell>
          <cell r="I48">
            <v>60.4</v>
          </cell>
          <cell r="L48">
            <v>0</v>
          </cell>
          <cell r="M48">
            <v>1473.1707317073171</v>
          </cell>
        </row>
        <row r="49">
          <cell r="F49">
            <v>32.713999999999999</v>
          </cell>
          <cell r="I49">
            <v>145.30000000000001</v>
          </cell>
          <cell r="L49">
            <v>0</v>
          </cell>
          <cell r="M49">
            <v>444.15235067555176</v>
          </cell>
        </row>
        <row r="50">
          <cell r="F50">
            <v>0</v>
          </cell>
          <cell r="I50">
            <v>722.02</v>
          </cell>
          <cell r="L50">
            <v>0</v>
          </cell>
          <cell r="M50">
            <v>0</v>
          </cell>
        </row>
        <row r="51">
          <cell r="F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L52">
            <v>0</v>
          </cell>
          <cell r="M52">
            <v>0</v>
          </cell>
        </row>
        <row r="53">
          <cell r="F53">
            <v>388.762</v>
          </cell>
          <cell r="I53">
            <v>908.82</v>
          </cell>
          <cell r="L53">
            <v>0</v>
          </cell>
          <cell r="M53">
            <v>233.77284816931697</v>
          </cell>
        </row>
        <row r="54">
          <cell r="E54">
            <v>0</v>
          </cell>
          <cell r="F54">
            <v>298.55799999999999</v>
          </cell>
          <cell r="G54">
            <v>0</v>
          </cell>
          <cell r="H54">
            <v>0</v>
          </cell>
          <cell r="I54">
            <v>184</v>
          </cell>
          <cell r="L54">
            <v>0</v>
          </cell>
          <cell r="M54">
            <v>61.629566114456821</v>
          </cell>
        </row>
        <row r="55">
          <cell r="F55">
            <v>219.92</v>
          </cell>
          <cell r="I55">
            <v>100</v>
          </cell>
          <cell r="L55">
            <v>0</v>
          </cell>
          <cell r="M55">
            <v>45.471080392870142</v>
          </cell>
        </row>
        <row r="56">
          <cell r="F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L57">
            <v>0</v>
          </cell>
          <cell r="M57">
            <v>0</v>
          </cell>
        </row>
        <row r="58">
          <cell r="F58">
            <v>0</v>
          </cell>
          <cell r="L58">
            <v>0</v>
          </cell>
          <cell r="M58">
            <v>0</v>
          </cell>
        </row>
        <row r="59">
          <cell r="F59">
            <v>0</v>
          </cell>
          <cell r="L59">
            <v>0</v>
          </cell>
          <cell r="M59">
            <v>0</v>
          </cell>
        </row>
        <row r="60">
          <cell r="F60">
            <v>0</v>
          </cell>
          <cell r="L60">
            <v>0</v>
          </cell>
          <cell r="M60">
            <v>0</v>
          </cell>
        </row>
        <row r="61">
          <cell r="F61">
            <v>0</v>
          </cell>
          <cell r="L61">
            <v>0</v>
          </cell>
          <cell r="M61">
            <v>0</v>
          </cell>
        </row>
        <row r="62">
          <cell r="F62">
            <v>0</v>
          </cell>
          <cell r="L62">
            <v>0</v>
          </cell>
          <cell r="M62">
            <v>0</v>
          </cell>
        </row>
        <row r="63">
          <cell r="F63">
            <v>78.638000000000005</v>
          </cell>
          <cell r="I63">
            <v>84</v>
          </cell>
          <cell r="L63">
            <v>0</v>
          </cell>
          <cell r="M63">
            <v>106.81858643403952</v>
          </cell>
        </row>
        <row r="64">
          <cell r="E64">
            <v>3438.3688037905604</v>
          </cell>
          <cell r="F64">
            <v>17722.023352811088</v>
          </cell>
          <cell r="G64">
            <v>0</v>
          </cell>
          <cell r="H64">
            <v>0</v>
          </cell>
          <cell r="I64">
            <v>28263.447</v>
          </cell>
          <cell r="L64">
            <v>822.0016121842873</v>
          </cell>
          <cell r="M64">
            <v>159.48205482709074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4032.0427842756999</v>
          </cell>
          <cell r="G67">
            <v>0</v>
          </cell>
          <cell r="H67">
            <v>0</v>
          </cell>
          <cell r="I67">
            <v>7431.074743015849</v>
          </cell>
          <cell r="L67">
            <v>0</v>
          </cell>
          <cell r="M67">
            <v>184.30049333791328</v>
          </cell>
        </row>
        <row r="68">
          <cell r="E68">
            <v>0</v>
          </cell>
          <cell r="F68">
            <v>13689.980568535386</v>
          </cell>
          <cell r="G68">
            <v>0</v>
          </cell>
          <cell r="H68">
            <v>0</v>
          </cell>
          <cell r="I68">
            <v>20832.372256984152</v>
          </cell>
          <cell r="L68">
            <v>0</v>
          </cell>
          <cell r="M68">
            <v>152.17240194529282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L71">
            <v>0</v>
          </cell>
          <cell r="M71">
            <v>0</v>
          </cell>
        </row>
        <row r="72">
          <cell r="F72">
            <v>0</v>
          </cell>
          <cell r="L72">
            <v>0</v>
          </cell>
          <cell r="M72">
            <v>0</v>
          </cell>
        </row>
        <row r="73">
          <cell r="F73">
            <v>0</v>
          </cell>
          <cell r="L73">
            <v>0</v>
          </cell>
          <cell r="M73">
            <v>0</v>
          </cell>
        </row>
        <row r="74">
          <cell r="F74">
            <v>0</v>
          </cell>
          <cell r="L74">
            <v>0</v>
          </cell>
          <cell r="M74">
            <v>0</v>
          </cell>
        </row>
        <row r="75">
          <cell r="F75">
            <v>0</v>
          </cell>
          <cell r="L75">
            <v>0</v>
          </cell>
          <cell r="M75">
            <v>0</v>
          </cell>
        </row>
        <row r="76">
          <cell r="F76">
            <v>0</v>
          </cell>
          <cell r="L76">
            <v>0</v>
          </cell>
          <cell r="M76">
            <v>0</v>
          </cell>
        </row>
        <row r="77">
          <cell r="F77">
            <v>0</v>
          </cell>
          <cell r="L77">
            <v>0</v>
          </cell>
          <cell r="M77">
            <v>0</v>
          </cell>
        </row>
        <row r="78">
          <cell r="F78">
            <v>0</v>
          </cell>
          <cell r="L78">
            <v>0</v>
          </cell>
          <cell r="M78">
            <v>0</v>
          </cell>
        </row>
        <row r="79">
          <cell r="F79">
            <v>0</v>
          </cell>
          <cell r="L79">
            <v>0</v>
          </cell>
          <cell r="M79">
            <v>0</v>
          </cell>
        </row>
        <row r="81">
          <cell r="F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M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L86">
            <v>0</v>
          </cell>
          <cell r="M86">
            <v>0</v>
          </cell>
        </row>
        <row r="87">
          <cell r="F87">
            <v>0</v>
          </cell>
          <cell r="G87">
            <v>1.106752700242788E-14</v>
          </cell>
          <cell r="H87">
            <v>0</v>
          </cell>
          <cell r="I87">
            <v>0</v>
          </cell>
          <cell r="L87">
            <v>0</v>
          </cell>
          <cell r="M87">
            <v>0</v>
          </cell>
        </row>
        <row r="88">
          <cell r="F88">
            <v>0</v>
          </cell>
          <cell r="I88">
            <v>0</v>
          </cell>
          <cell r="L88">
            <v>0</v>
          </cell>
          <cell r="M88">
            <v>0</v>
          </cell>
        </row>
        <row r="90">
          <cell r="F90">
            <v>0</v>
          </cell>
          <cell r="G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1.106752700242788E-14</v>
          </cell>
          <cell r="H95">
            <v>0</v>
          </cell>
          <cell r="I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L96">
            <v>0</v>
          </cell>
          <cell r="M96">
            <v>0</v>
          </cell>
        </row>
        <row r="98">
          <cell r="E98">
            <v>3438.3688037905604</v>
          </cell>
          <cell r="F98">
            <v>17722.023352811088</v>
          </cell>
          <cell r="G98">
            <v>0</v>
          </cell>
          <cell r="H98">
            <v>0</v>
          </cell>
          <cell r="I98">
            <v>28263.447</v>
          </cell>
          <cell r="L98">
            <v>822.0016121842873</v>
          </cell>
          <cell r="M98">
            <v>159.48205482709074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48.828264680726846</v>
          </cell>
          <cell r="G102">
            <v>0</v>
          </cell>
          <cell r="H102">
            <v>0</v>
          </cell>
          <cell r="I102">
            <v>19.534023829155505</v>
          </cell>
          <cell r="L102">
            <v>0</v>
          </cell>
          <cell r="M102">
            <v>40.005566359735575</v>
          </cell>
        </row>
        <row r="104">
          <cell r="E104">
            <v>10294.532999999999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L106">
            <v>0</v>
          </cell>
          <cell r="M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L107">
            <v>0</v>
          </cell>
          <cell r="M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L108">
            <v>0</v>
          </cell>
          <cell r="M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L109">
            <v>0</v>
          </cell>
          <cell r="M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L110">
            <v>0</v>
          </cell>
          <cell r="M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L111">
            <v>0</v>
          </cell>
          <cell r="M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L112">
            <v>0</v>
          </cell>
          <cell r="M112">
            <v>0</v>
          </cell>
        </row>
        <row r="113">
          <cell r="E113">
            <v>10294.532999999999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L113">
            <v>0</v>
          </cell>
          <cell r="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L114">
            <v>0</v>
          </cell>
          <cell r="M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L115">
            <v>0</v>
          </cell>
          <cell r="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L116">
            <v>0</v>
          </cell>
          <cell r="M116">
            <v>0</v>
          </cell>
        </row>
        <row r="117">
          <cell r="E117">
            <v>10294.532999999999</v>
          </cell>
          <cell r="F117">
            <v>0</v>
          </cell>
          <cell r="G117">
            <v>0</v>
          </cell>
          <cell r="H117">
            <v>0</v>
          </cell>
          <cell r="L117">
            <v>0</v>
          </cell>
          <cell r="M117">
            <v>0</v>
          </cell>
        </row>
        <row r="120">
          <cell r="F120">
            <v>0</v>
          </cell>
          <cell r="G120">
            <v>20</v>
          </cell>
          <cell r="H120">
            <v>20</v>
          </cell>
          <cell r="I120">
            <v>10</v>
          </cell>
          <cell r="L120">
            <v>0</v>
          </cell>
          <cell r="M120">
            <v>0</v>
          </cell>
        </row>
        <row r="121">
          <cell r="F121">
            <v>0</v>
          </cell>
          <cell r="G121">
            <v>0.30223559999999999</v>
          </cell>
          <cell r="H121">
            <v>0.3</v>
          </cell>
          <cell r="I121">
            <v>0.3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362.94600000000003</v>
          </cell>
          <cell r="G123">
            <v>1446.8829999999998</v>
          </cell>
          <cell r="H123">
            <v>1446.8829999999998</v>
          </cell>
          <cell r="I123">
            <v>1446.8829999999998</v>
          </cell>
          <cell r="L123">
            <v>0</v>
          </cell>
          <cell r="M123">
            <v>398.6496613821339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</row>
        <row r="126">
          <cell r="F126">
            <v>82.575999999999993</v>
          </cell>
          <cell r="G126">
            <v>380.41699999999997</v>
          </cell>
          <cell r="H126">
            <v>380.41699999999997</v>
          </cell>
          <cell r="I126">
            <v>380.41699999999997</v>
          </cell>
          <cell r="L126">
            <v>0</v>
          </cell>
          <cell r="M126">
            <v>460.68712458825809</v>
          </cell>
        </row>
        <row r="127">
          <cell r="F127">
            <v>280.37</v>
          </cell>
          <cell r="G127">
            <v>1066.4659999999999</v>
          </cell>
          <cell r="H127">
            <v>1066.4659999999999</v>
          </cell>
          <cell r="I127">
            <v>1066.4659999999999</v>
          </cell>
          <cell r="L127">
            <v>0</v>
          </cell>
          <cell r="M127">
            <v>380.37807183364833</v>
          </cell>
        </row>
      </sheetData>
      <sheetData sheetId="3">
        <row r="4">
          <cell r="E4">
            <v>24000</v>
          </cell>
        </row>
      </sheetData>
      <sheetData sheetId="4">
        <row r="29">
          <cell r="C29">
            <v>1.733023664549374</v>
          </cell>
        </row>
      </sheetData>
      <sheetData sheetId="5">
        <row r="24">
          <cell r="E24">
            <v>1.733023664549374</v>
          </cell>
        </row>
      </sheetData>
      <sheetData sheetId="6">
        <row r="19">
          <cell r="E19">
            <v>1.733023664549374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С 1января 2015"/>
      <sheetName val="свод"/>
      <sheetName val="свод для поясн."/>
      <sheetName val="произв. и общехоз. затр."/>
      <sheetName val="произв. и общ. затр. (сдано)"/>
      <sheetName val="общехоз."/>
      <sheetName val="производственные "/>
      <sheetName val="1. (2)"/>
      <sheetName val="5. (2)"/>
      <sheetName val="6. (2)"/>
      <sheetName val="прил.2 (2)"/>
      <sheetName val="Лист1"/>
      <sheetName val="Прил.1"/>
      <sheetName val="прил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664931DC5892A9BB1FEDD9C2D2397CAACD3E675BD7040961A483C0AD998A5FB1CDC97821DDQ8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activeCell="CT19" sqref="CT19"/>
    </sheetView>
  </sheetViews>
  <sheetFormatPr defaultColWidth="0.85546875" defaultRowHeight="15" x14ac:dyDescent="0.25"/>
  <cols>
    <col min="1" max="1" width="5.140625" style="7" customWidth="1"/>
    <col min="2" max="2" width="40.28515625" style="7" customWidth="1"/>
    <col min="3" max="3" width="20.42578125" style="7" customWidth="1"/>
    <col min="4" max="4" width="18" style="7" customWidth="1"/>
    <col min="5" max="5" width="14.140625" style="7" customWidth="1"/>
    <col min="6" max="6" width="8.42578125" style="7" customWidth="1"/>
    <col min="7" max="238" width="0.85546875" style="7"/>
    <col min="239" max="239" width="5.140625" style="7" customWidth="1"/>
    <col min="240" max="240" width="40.28515625" style="7" customWidth="1"/>
    <col min="241" max="241" width="21.7109375" style="7" customWidth="1"/>
    <col min="242" max="242" width="18" style="7" customWidth="1"/>
    <col min="243" max="494" width="0.85546875" style="7"/>
    <col min="495" max="495" width="5.140625" style="7" customWidth="1"/>
    <col min="496" max="496" width="40.28515625" style="7" customWidth="1"/>
    <col min="497" max="497" width="21.7109375" style="7" customWidth="1"/>
    <col min="498" max="498" width="18" style="7" customWidth="1"/>
    <col min="499" max="750" width="0.85546875" style="7"/>
    <col min="751" max="751" width="5.140625" style="7" customWidth="1"/>
    <col min="752" max="752" width="40.28515625" style="7" customWidth="1"/>
    <col min="753" max="753" width="21.7109375" style="7" customWidth="1"/>
    <col min="754" max="754" width="18" style="7" customWidth="1"/>
    <col min="755" max="1006" width="0.85546875" style="7"/>
    <col min="1007" max="1007" width="5.140625" style="7" customWidth="1"/>
    <col min="1008" max="1008" width="40.28515625" style="7" customWidth="1"/>
    <col min="1009" max="1009" width="21.7109375" style="7" customWidth="1"/>
    <col min="1010" max="1010" width="18" style="7" customWidth="1"/>
    <col min="1011" max="1262" width="0.85546875" style="7"/>
    <col min="1263" max="1263" width="5.140625" style="7" customWidth="1"/>
    <col min="1264" max="1264" width="40.28515625" style="7" customWidth="1"/>
    <col min="1265" max="1265" width="21.7109375" style="7" customWidth="1"/>
    <col min="1266" max="1266" width="18" style="7" customWidth="1"/>
    <col min="1267" max="1518" width="0.85546875" style="7"/>
    <col min="1519" max="1519" width="5.140625" style="7" customWidth="1"/>
    <col min="1520" max="1520" width="40.28515625" style="7" customWidth="1"/>
    <col min="1521" max="1521" width="21.7109375" style="7" customWidth="1"/>
    <col min="1522" max="1522" width="18" style="7" customWidth="1"/>
    <col min="1523" max="1774" width="0.85546875" style="7"/>
    <col min="1775" max="1775" width="5.140625" style="7" customWidth="1"/>
    <col min="1776" max="1776" width="40.28515625" style="7" customWidth="1"/>
    <col min="1777" max="1777" width="21.7109375" style="7" customWidth="1"/>
    <col min="1778" max="1778" width="18" style="7" customWidth="1"/>
    <col min="1779" max="2030" width="0.85546875" style="7"/>
    <col min="2031" max="2031" width="5.140625" style="7" customWidth="1"/>
    <col min="2032" max="2032" width="40.28515625" style="7" customWidth="1"/>
    <col min="2033" max="2033" width="21.7109375" style="7" customWidth="1"/>
    <col min="2034" max="2034" width="18" style="7" customWidth="1"/>
    <col min="2035" max="2286" width="0.85546875" style="7"/>
    <col min="2287" max="2287" width="5.140625" style="7" customWidth="1"/>
    <col min="2288" max="2288" width="40.28515625" style="7" customWidth="1"/>
    <col min="2289" max="2289" width="21.7109375" style="7" customWidth="1"/>
    <col min="2290" max="2290" width="18" style="7" customWidth="1"/>
    <col min="2291" max="2542" width="0.85546875" style="7"/>
    <col min="2543" max="2543" width="5.140625" style="7" customWidth="1"/>
    <col min="2544" max="2544" width="40.28515625" style="7" customWidth="1"/>
    <col min="2545" max="2545" width="21.7109375" style="7" customWidth="1"/>
    <col min="2546" max="2546" width="18" style="7" customWidth="1"/>
    <col min="2547" max="2798" width="0.85546875" style="7"/>
    <col min="2799" max="2799" width="5.140625" style="7" customWidth="1"/>
    <col min="2800" max="2800" width="40.28515625" style="7" customWidth="1"/>
    <col min="2801" max="2801" width="21.7109375" style="7" customWidth="1"/>
    <col min="2802" max="2802" width="18" style="7" customWidth="1"/>
    <col min="2803" max="3054" width="0.85546875" style="7"/>
    <col min="3055" max="3055" width="5.140625" style="7" customWidth="1"/>
    <col min="3056" max="3056" width="40.28515625" style="7" customWidth="1"/>
    <col min="3057" max="3057" width="21.7109375" style="7" customWidth="1"/>
    <col min="3058" max="3058" width="18" style="7" customWidth="1"/>
    <col min="3059" max="3310" width="0.85546875" style="7"/>
    <col min="3311" max="3311" width="5.140625" style="7" customWidth="1"/>
    <col min="3312" max="3312" width="40.28515625" style="7" customWidth="1"/>
    <col min="3313" max="3313" width="21.7109375" style="7" customWidth="1"/>
    <col min="3314" max="3314" width="18" style="7" customWidth="1"/>
    <col min="3315" max="3566" width="0.85546875" style="7"/>
    <col min="3567" max="3567" width="5.140625" style="7" customWidth="1"/>
    <col min="3568" max="3568" width="40.28515625" style="7" customWidth="1"/>
    <col min="3569" max="3569" width="21.7109375" style="7" customWidth="1"/>
    <col min="3570" max="3570" width="18" style="7" customWidth="1"/>
    <col min="3571" max="3822" width="0.85546875" style="7"/>
    <col min="3823" max="3823" width="5.140625" style="7" customWidth="1"/>
    <col min="3824" max="3824" width="40.28515625" style="7" customWidth="1"/>
    <col min="3825" max="3825" width="21.7109375" style="7" customWidth="1"/>
    <col min="3826" max="3826" width="18" style="7" customWidth="1"/>
    <col min="3827" max="4078" width="0.85546875" style="7"/>
    <col min="4079" max="4079" width="5.140625" style="7" customWidth="1"/>
    <col min="4080" max="4080" width="40.28515625" style="7" customWidth="1"/>
    <col min="4081" max="4081" width="21.7109375" style="7" customWidth="1"/>
    <col min="4082" max="4082" width="18" style="7" customWidth="1"/>
    <col min="4083" max="4334" width="0.85546875" style="7"/>
    <col min="4335" max="4335" width="5.140625" style="7" customWidth="1"/>
    <col min="4336" max="4336" width="40.28515625" style="7" customWidth="1"/>
    <col min="4337" max="4337" width="21.7109375" style="7" customWidth="1"/>
    <col min="4338" max="4338" width="18" style="7" customWidth="1"/>
    <col min="4339" max="4590" width="0.85546875" style="7"/>
    <col min="4591" max="4591" width="5.140625" style="7" customWidth="1"/>
    <col min="4592" max="4592" width="40.28515625" style="7" customWidth="1"/>
    <col min="4593" max="4593" width="21.7109375" style="7" customWidth="1"/>
    <col min="4594" max="4594" width="18" style="7" customWidth="1"/>
    <col min="4595" max="4846" width="0.85546875" style="7"/>
    <col min="4847" max="4847" width="5.140625" style="7" customWidth="1"/>
    <col min="4848" max="4848" width="40.28515625" style="7" customWidth="1"/>
    <col min="4849" max="4849" width="21.7109375" style="7" customWidth="1"/>
    <col min="4850" max="4850" width="18" style="7" customWidth="1"/>
    <col min="4851" max="5102" width="0.85546875" style="7"/>
    <col min="5103" max="5103" width="5.140625" style="7" customWidth="1"/>
    <col min="5104" max="5104" width="40.28515625" style="7" customWidth="1"/>
    <col min="5105" max="5105" width="21.7109375" style="7" customWidth="1"/>
    <col min="5106" max="5106" width="18" style="7" customWidth="1"/>
    <col min="5107" max="5358" width="0.85546875" style="7"/>
    <col min="5359" max="5359" width="5.140625" style="7" customWidth="1"/>
    <col min="5360" max="5360" width="40.28515625" style="7" customWidth="1"/>
    <col min="5361" max="5361" width="21.7109375" style="7" customWidth="1"/>
    <col min="5362" max="5362" width="18" style="7" customWidth="1"/>
    <col min="5363" max="5614" width="0.85546875" style="7"/>
    <col min="5615" max="5615" width="5.140625" style="7" customWidth="1"/>
    <col min="5616" max="5616" width="40.28515625" style="7" customWidth="1"/>
    <col min="5617" max="5617" width="21.7109375" style="7" customWidth="1"/>
    <col min="5618" max="5618" width="18" style="7" customWidth="1"/>
    <col min="5619" max="5870" width="0.85546875" style="7"/>
    <col min="5871" max="5871" width="5.140625" style="7" customWidth="1"/>
    <col min="5872" max="5872" width="40.28515625" style="7" customWidth="1"/>
    <col min="5873" max="5873" width="21.7109375" style="7" customWidth="1"/>
    <col min="5874" max="5874" width="18" style="7" customWidth="1"/>
    <col min="5875" max="6126" width="0.85546875" style="7"/>
    <col min="6127" max="6127" width="5.140625" style="7" customWidth="1"/>
    <col min="6128" max="6128" width="40.28515625" style="7" customWidth="1"/>
    <col min="6129" max="6129" width="21.7109375" style="7" customWidth="1"/>
    <col min="6130" max="6130" width="18" style="7" customWidth="1"/>
    <col min="6131" max="6382" width="0.85546875" style="7"/>
    <col min="6383" max="6383" width="5.140625" style="7" customWidth="1"/>
    <col min="6384" max="6384" width="40.28515625" style="7" customWidth="1"/>
    <col min="6385" max="6385" width="21.7109375" style="7" customWidth="1"/>
    <col min="6386" max="6386" width="18" style="7" customWidth="1"/>
    <col min="6387" max="6638" width="0.85546875" style="7"/>
    <col min="6639" max="6639" width="5.140625" style="7" customWidth="1"/>
    <col min="6640" max="6640" width="40.28515625" style="7" customWidth="1"/>
    <col min="6641" max="6641" width="21.7109375" style="7" customWidth="1"/>
    <col min="6642" max="6642" width="18" style="7" customWidth="1"/>
    <col min="6643" max="6894" width="0.85546875" style="7"/>
    <col min="6895" max="6895" width="5.140625" style="7" customWidth="1"/>
    <col min="6896" max="6896" width="40.28515625" style="7" customWidth="1"/>
    <col min="6897" max="6897" width="21.7109375" style="7" customWidth="1"/>
    <col min="6898" max="6898" width="18" style="7" customWidth="1"/>
    <col min="6899" max="7150" width="0.85546875" style="7"/>
    <col min="7151" max="7151" width="5.140625" style="7" customWidth="1"/>
    <col min="7152" max="7152" width="40.28515625" style="7" customWidth="1"/>
    <col min="7153" max="7153" width="21.7109375" style="7" customWidth="1"/>
    <col min="7154" max="7154" width="18" style="7" customWidth="1"/>
    <col min="7155" max="7406" width="0.85546875" style="7"/>
    <col min="7407" max="7407" width="5.140625" style="7" customWidth="1"/>
    <col min="7408" max="7408" width="40.28515625" style="7" customWidth="1"/>
    <col min="7409" max="7409" width="21.7109375" style="7" customWidth="1"/>
    <col min="7410" max="7410" width="18" style="7" customWidth="1"/>
    <col min="7411" max="7662" width="0.85546875" style="7"/>
    <col min="7663" max="7663" width="5.140625" style="7" customWidth="1"/>
    <col min="7664" max="7664" width="40.28515625" style="7" customWidth="1"/>
    <col min="7665" max="7665" width="21.7109375" style="7" customWidth="1"/>
    <col min="7666" max="7666" width="18" style="7" customWidth="1"/>
    <col min="7667" max="7918" width="0.85546875" style="7"/>
    <col min="7919" max="7919" width="5.140625" style="7" customWidth="1"/>
    <col min="7920" max="7920" width="40.28515625" style="7" customWidth="1"/>
    <col min="7921" max="7921" width="21.7109375" style="7" customWidth="1"/>
    <col min="7922" max="7922" width="18" style="7" customWidth="1"/>
    <col min="7923" max="8174" width="0.85546875" style="7"/>
    <col min="8175" max="8175" width="5.140625" style="7" customWidth="1"/>
    <col min="8176" max="8176" width="40.28515625" style="7" customWidth="1"/>
    <col min="8177" max="8177" width="21.7109375" style="7" customWidth="1"/>
    <col min="8178" max="8178" width="18" style="7" customWidth="1"/>
    <col min="8179" max="8430" width="0.85546875" style="7"/>
    <col min="8431" max="8431" width="5.140625" style="7" customWidth="1"/>
    <col min="8432" max="8432" width="40.28515625" style="7" customWidth="1"/>
    <col min="8433" max="8433" width="21.7109375" style="7" customWidth="1"/>
    <col min="8434" max="8434" width="18" style="7" customWidth="1"/>
    <col min="8435" max="8686" width="0.85546875" style="7"/>
    <col min="8687" max="8687" width="5.140625" style="7" customWidth="1"/>
    <col min="8688" max="8688" width="40.28515625" style="7" customWidth="1"/>
    <col min="8689" max="8689" width="21.7109375" style="7" customWidth="1"/>
    <col min="8690" max="8690" width="18" style="7" customWidth="1"/>
    <col min="8691" max="8942" width="0.85546875" style="7"/>
    <col min="8943" max="8943" width="5.140625" style="7" customWidth="1"/>
    <col min="8944" max="8944" width="40.28515625" style="7" customWidth="1"/>
    <col min="8945" max="8945" width="21.7109375" style="7" customWidth="1"/>
    <col min="8946" max="8946" width="18" style="7" customWidth="1"/>
    <col min="8947" max="9198" width="0.85546875" style="7"/>
    <col min="9199" max="9199" width="5.140625" style="7" customWidth="1"/>
    <col min="9200" max="9200" width="40.28515625" style="7" customWidth="1"/>
    <col min="9201" max="9201" width="21.7109375" style="7" customWidth="1"/>
    <col min="9202" max="9202" width="18" style="7" customWidth="1"/>
    <col min="9203" max="9454" width="0.85546875" style="7"/>
    <col min="9455" max="9455" width="5.140625" style="7" customWidth="1"/>
    <col min="9456" max="9456" width="40.28515625" style="7" customWidth="1"/>
    <col min="9457" max="9457" width="21.7109375" style="7" customWidth="1"/>
    <col min="9458" max="9458" width="18" style="7" customWidth="1"/>
    <col min="9459" max="9710" width="0.85546875" style="7"/>
    <col min="9711" max="9711" width="5.140625" style="7" customWidth="1"/>
    <col min="9712" max="9712" width="40.28515625" style="7" customWidth="1"/>
    <col min="9713" max="9713" width="21.7109375" style="7" customWidth="1"/>
    <col min="9714" max="9714" width="18" style="7" customWidth="1"/>
    <col min="9715" max="9966" width="0.85546875" style="7"/>
    <col min="9967" max="9967" width="5.140625" style="7" customWidth="1"/>
    <col min="9968" max="9968" width="40.28515625" style="7" customWidth="1"/>
    <col min="9969" max="9969" width="21.7109375" style="7" customWidth="1"/>
    <col min="9970" max="9970" width="18" style="7" customWidth="1"/>
    <col min="9971" max="10222" width="0.85546875" style="7"/>
    <col min="10223" max="10223" width="5.140625" style="7" customWidth="1"/>
    <col min="10224" max="10224" width="40.28515625" style="7" customWidth="1"/>
    <col min="10225" max="10225" width="21.7109375" style="7" customWidth="1"/>
    <col min="10226" max="10226" width="18" style="7" customWidth="1"/>
    <col min="10227" max="10478" width="0.85546875" style="7"/>
    <col min="10479" max="10479" width="5.140625" style="7" customWidth="1"/>
    <col min="10480" max="10480" width="40.28515625" style="7" customWidth="1"/>
    <col min="10481" max="10481" width="21.7109375" style="7" customWidth="1"/>
    <col min="10482" max="10482" width="18" style="7" customWidth="1"/>
    <col min="10483" max="10734" width="0.85546875" style="7"/>
    <col min="10735" max="10735" width="5.140625" style="7" customWidth="1"/>
    <col min="10736" max="10736" width="40.28515625" style="7" customWidth="1"/>
    <col min="10737" max="10737" width="21.7109375" style="7" customWidth="1"/>
    <col min="10738" max="10738" width="18" style="7" customWidth="1"/>
    <col min="10739" max="10990" width="0.85546875" style="7"/>
    <col min="10991" max="10991" width="5.140625" style="7" customWidth="1"/>
    <col min="10992" max="10992" width="40.28515625" style="7" customWidth="1"/>
    <col min="10993" max="10993" width="21.7109375" style="7" customWidth="1"/>
    <col min="10994" max="10994" width="18" style="7" customWidth="1"/>
    <col min="10995" max="11246" width="0.85546875" style="7"/>
    <col min="11247" max="11247" width="5.140625" style="7" customWidth="1"/>
    <col min="11248" max="11248" width="40.28515625" style="7" customWidth="1"/>
    <col min="11249" max="11249" width="21.7109375" style="7" customWidth="1"/>
    <col min="11250" max="11250" width="18" style="7" customWidth="1"/>
    <col min="11251" max="11502" width="0.85546875" style="7"/>
    <col min="11503" max="11503" width="5.140625" style="7" customWidth="1"/>
    <col min="11504" max="11504" width="40.28515625" style="7" customWidth="1"/>
    <col min="11505" max="11505" width="21.7109375" style="7" customWidth="1"/>
    <col min="11506" max="11506" width="18" style="7" customWidth="1"/>
    <col min="11507" max="11758" width="0.85546875" style="7"/>
    <col min="11759" max="11759" width="5.140625" style="7" customWidth="1"/>
    <col min="11760" max="11760" width="40.28515625" style="7" customWidth="1"/>
    <col min="11761" max="11761" width="21.7109375" style="7" customWidth="1"/>
    <col min="11762" max="11762" width="18" style="7" customWidth="1"/>
    <col min="11763" max="12014" width="0.85546875" style="7"/>
    <col min="12015" max="12015" width="5.140625" style="7" customWidth="1"/>
    <col min="12016" max="12016" width="40.28515625" style="7" customWidth="1"/>
    <col min="12017" max="12017" width="21.7109375" style="7" customWidth="1"/>
    <col min="12018" max="12018" width="18" style="7" customWidth="1"/>
    <col min="12019" max="12270" width="0.85546875" style="7"/>
    <col min="12271" max="12271" width="5.140625" style="7" customWidth="1"/>
    <col min="12272" max="12272" width="40.28515625" style="7" customWidth="1"/>
    <col min="12273" max="12273" width="21.7109375" style="7" customWidth="1"/>
    <col min="12274" max="12274" width="18" style="7" customWidth="1"/>
    <col min="12275" max="12526" width="0.85546875" style="7"/>
    <col min="12527" max="12527" width="5.140625" style="7" customWidth="1"/>
    <col min="12528" max="12528" width="40.28515625" style="7" customWidth="1"/>
    <col min="12529" max="12529" width="21.7109375" style="7" customWidth="1"/>
    <col min="12530" max="12530" width="18" style="7" customWidth="1"/>
    <col min="12531" max="12782" width="0.85546875" style="7"/>
    <col min="12783" max="12783" width="5.140625" style="7" customWidth="1"/>
    <col min="12784" max="12784" width="40.28515625" style="7" customWidth="1"/>
    <col min="12785" max="12785" width="21.7109375" style="7" customWidth="1"/>
    <col min="12786" max="12786" width="18" style="7" customWidth="1"/>
    <col min="12787" max="13038" width="0.85546875" style="7"/>
    <col min="13039" max="13039" width="5.140625" style="7" customWidth="1"/>
    <col min="13040" max="13040" width="40.28515625" style="7" customWidth="1"/>
    <col min="13041" max="13041" width="21.7109375" style="7" customWidth="1"/>
    <col min="13042" max="13042" width="18" style="7" customWidth="1"/>
    <col min="13043" max="13294" width="0.85546875" style="7"/>
    <col min="13295" max="13295" width="5.140625" style="7" customWidth="1"/>
    <col min="13296" max="13296" width="40.28515625" style="7" customWidth="1"/>
    <col min="13297" max="13297" width="21.7109375" style="7" customWidth="1"/>
    <col min="13298" max="13298" width="18" style="7" customWidth="1"/>
    <col min="13299" max="13550" width="0.85546875" style="7"/>
    <col min="13551" max="13551" width="5.140625" style="7" customWidth="1"/>
    <col min="13552" max="13552" width="40.28515625" style="7" customWidth="1"/>
    <col min="13553" max="13553" width="21.7109375" style="7" customWidth="1"/>
    <col min="13554" max="13554" width="18" style="7" customWidth="1"/>
    <col min="13555" max="13806" width="0.85546875" style="7"/>
    <col min="13807" max="13807" width="5.140625" style="7" customWidth="1"/>
    <col min="13808" max="13808" width="40.28515625" style="7" customWidth="1"/>
    <col min="13809" max="13809" width="21.7109375" style="7" customWidth="1"/>
    <col min="13810" max="13810" width="18" style="7" customWidth="1"/>
    <col min="13811" max="14062" width="0.85546875" style="7"/>
    <col min="14063" max="14063" width="5.140625" style="7" customWidth="1"/>
    <col min="14064" max="14064" width="40.28515625" style="7" customWidth="1"/>
    <col min="14065" max="14065" width="21.7109375" style="7" customWidth="1"/>
    <col min="14066" max="14066" width="18" style="7" customWidth="1"/>
    <col min="14067" max="14318" width="0.85546875" style="7"/>
    <col min="14319" max="14319" width="5.140625" style="7" customWidth="1"/>
    <col min="14320" max="14320" width="40.28515625" style="7" customWidth="1"/>
    <col min="14321" max="14321" width="21.7109375" style="7" customWidth="1"/>
    <col min="14322" max="14322" width="18" style="7" customWidth="1"/>
    <col min="14323" max="14574" width="0.85546875" style="7"/>
    <col min="14575" max="14575" width="5.140625" style="7" customWidth="1"/>
    <col min="14576" max="14576" width="40.28515625" style="7" customWidth="1"/>
    <col min="14577" max="14577" width="21.7109375" style="7" customWidth="1"/>
    <col min="14578" max="14578" width="18" style="7" customWidth="1"/>
    <col min="14579" max="14830" width="0.85546875" style="7"/>
    <col min="14831" max="14831" width="5.140625" style="7" customWidth="1"/>
    <col min="14832" max="14832" width="40.28515625" style="7" customWidth="1"/>
    <col min="14833" max="14833" width="21.7109375" style="7" customWidth="1"/>
    <col min="14834" max="14834" width="18" style="7" customWidth="1"/>
    <col min="14835" max="15086" width="0.85546875" style="7"/>
    <col min="15087" max="15087" width="5.140625" style="7" customWidth="1"/>
    <col min="15088" max="15088" width="40.28515625" style="7" customWidth="1"/>
    <col min="15089" max="15089" width="21.7109375" style="7" customWidth="1"/>
    <col min="15090" max="15090" width="18" style="7" customWidth="1"/>
    <col min="15091" max="15342" width="0.85546875" style="7"/>
    <col min="15343" max="15343" width="5.140625" style="7" customWidth="1"/>
    <col min="15344" max="15344" width="40.28515625" style="7" customWidth="1"/>
    <col min="15345" max="15345" width="21.7109375" style="7" customWidth="1"/>
    <col min="15346" max="15346" width="18" style="7" customWidth="1"/>
    <col min="15347" max="15598" width="0.85546875" style="7"/>
    <col min="15599" max="15599" width="5.140625" style="7" customWidth="1"/>
    <col min="15600" max="15600" width="40.28515625" style="7" customWidth="1"/>
    <col min="15601" max="15601" width="21.7109375" style="7" customWidth="1"/>
    <col min="15602" max="15602" width="18" style="7" customWidth="1"/>
    <col min="15603" max="15854" width="0.85546875" style="7"/>
    <col min="15855" max="15855" width="5.140625" style="7" customWidth="1"/>
    <col min="15856" max="15856" width="40.28515625" style="7" customWidth="1"/>
    <col min="15857" max="15857" width="21.7109375" style="7" customWidth="1"/>
    <col min="15858" max="15858" width="18" style="7" customWidth="1"/>
    <col min="15859" max="16110" width="0.85546875" style="7"/>
    <col min="16111" max="16111" width="5.140625" style="7" customWidth="1"/>
    <col min="16112" max="16112" width="40.28515625" style="7" customWidth="1"/>
    <col min="16113" max="16113" width="21.7109375" style="7" customWidth="1"/>
    <col min="16114" max="16114" width="18" style="7" customWidth="1"/>
    <col min="16115" max="16384" width="0.85546875" style="7"/>
  </cols>
  <sheetData>
    <row r="1" spans="1:6" s="1" customFormat="1" ht="12" customHeight="1" x14ac:dyDescent="0.2">
      <c r="C1" s="2"/>
      <c r="D1" s="3" t="s">
        <v>0</v>
      </c>
      <c r="E1" s="3"/>
    </row>
    <row r="2" spans="1:6" s="1" customFormat="1" ht="12" customHeight="1" x14ac:dyDescent="0.2">
      <c r="C2" s="3" t="s">
        <v>1</v>
      </c>
      <c r="D2" s="3"/>
      <c r="E2" s="3"/>
    </row>
    <row r="3" spans="1:6" s="1" customFormat="1" ht="6" customHeight="1" x14ac:dyDescent="0.2">
      <c r="C3" s="2"/>
      <c r="D3" s="2"/>
      <c r="E3" s="2"/>
    </row>
    <row r="4" spans="1:6" s="4" customFormat="1" ht="11.25" customHeight="1" x14ac:dyDescent="0.2">
      <c r="C4" s="5" t="s">
        <v>2</v>
      </c>
      <c r="D4" s="5"/>
      <c r="E4" s="5"/>
    </row>
    <row r="5" spans="1:6" s="4" customFormat="1" ht="11.25" customHeight="1" x14ac:dyDescent="0.2">
      <c r="C5" s="6"/>
      <c r="D5" s="5" t="s">
        <v>3</v>
      </c>
      <c r="E5" s="5"/>
    </row>
    <row r="6" spans="1:6" x14ac:dyDescent="0.25">
      <c r="C6" s="8"/>
      <c r="D6" s="8"/>
      <c r="E6" s="8"/>
    </row>
    <row r="7" spans="1:6" ht="15.75" x14ac:dyDescent="0.25">
      <c r="A7" s="9" t="s">
        <v>4</v>
      </c>
      <c r="B7" s="9"/>
      <c r="C7" s="9"/>
      <c r="D7" s="9"/>
    </row>
    <row r="8" spans="1:6" ht="15.75" x14ac:dyDescent="0.25">
      <c r="A8" s="9" t="s">
        <v>5</v>
      </c>
      <c r="B8" s="9"/>
      <c r="C8" s="9"/>
      <c r="D8" s="9"/>
    </row>
    <row r="10" spans="1:6" x14ac:dyDescent="0.25">
      <c r="A10" s="10" t="s">
        <v>6</v>
      </c>
      <c r="B10" s="11"/>
      <c r="C10" s="11"/>
      <c r="D10" s="11"/>
      <c r="E10" s="12"/>
    </row>
    <row r="11" spans="1:6" ht="77.25" customHeight="1" x14ac:dyDescent="0.25">
      <c r="A11" s="10"/>
      <c r="B11" s="11"/>
      <c r="C11" s="13" t="s">
        <v>7</v>
      </c>
      <c r="D11" s="14" t="s">
        <v>8</v>
      </c>
      <c r="E11" s="15" t="s">
        <v>9</v>
      </c>
    </row>
    <row r="12" spans="1:6" ht="12" customHeight="1" x14ac:dyDescent="0.25">
      <c r="A12" s="16">
        <v>1</v>
      </c>
      <c r="B12" s="17">
        <f>C13+C21+C23+C22</f>
        <v>5790220.3869594503</v>
      </c>
      <c r="C12" s="16">
        <v>3</v>
      </c>
      <c r="D12" s="16">
        <v>4</v>
      </c>
      <c r="E12" s="18">
        <v>5</v>
      </c>
    </row>
    <row r="13" spans="1:6" ht="30" customHeight="1" x14ac:dyDescent="0.25">
      <c r="A13" s="19">
        <v>1</v>
      </c>
      <c r="B13" s="20" t="s">
        <v>10</v>
      </c>
      <c r="C13" s="21">
        <f>'[1]1. (2)'!G33*1500</f>
        <v>2955859.6323949094</v>
      </c>
      <c r="D13" s="22">
        <f>1500*4</f>
        <v>6000</v>
      </c>
      <c r="E13" s="23">
        <f>C13/D13</f>
        <v>492.64327206581822</v>
      </c>
      <c r="F13" s="55">
        <v>473.55860146490301</v>
      </c>
    </row>
    <row r="14" spans="1:6" ht="45" customHeight="1" x14ac:dyDescent="0.25">
      <c r="A14" s="19">
        <v>2</v>
      </c>
      <c r="B14" s="20" t="s">
        <v>11</v>
      </c>
      <c r="C14" s="21"/>
      <c r="D14" s="22"/>
      <c r="E14" s="23"/>
      <c r="F14" s="55"/>
    </row>
    <row r="15" spans="1:6" ht="45" customHeight="1" x14ac:dyDescent="0.25">
      <c r="A15" s="19">
        <v>3</v>
      </c>
      <c r="B15" s="24" t="s">
        <v>12</v>
      </c>
      <c r="C15" s="21" t="s">
        <v>13</v>
      </c>
      <c r="D15" s="22" t="s">
        <v>13</v>
      </c>
      <c r="E15" s="23" t="s">
        <v>13</v>
      </c>
      <c r="F15" s="55" t="s">
        <v>13</v>
      </c>
    </row>
    <row r="16" spans="1:6" ht="15" customHeight="1" x14ac:dyDescent="0.25">
      <c r="A16" s="19" t="s">
        <v>14</v>
      </c>
      <c r="B16" s="25" t="s">
        <v>15</v>
      </c>
      <c r="C16" s="21"/>
      <c r="D16" s="22"/>
      <c r="E16" s="23"/>
      <c r="F16" s="55"/>
    </row>
    <row r="17" spans="1:6" ht="15" customHeight="1" x14ac:dyDescent="0.25">
      <c r="A17" s="19" t="s">
        <v>16</v>
      </c>
      <c r="B17" s="25" t="s">
        <v>17</v>
      </c>
      <c r="C17" s="21"/>
      <c r="D17" s="22"/>
      <c r="E17" s="23"/>
      <c r="F17" s="55"/>
    </row>
    <row r="18" spans="1:6" ht="15" customHeight="1" x14ac:dyDescent="0.25">
      <c r="A18" s="19" t="s">
        <v>18</v>
      </c>
      <c r="B18" s="25" t="s">
        <v>19</v>
      </c>
      <c r="C18" s="21"/>
      <c r="D18" s="22"/>
      <c r="E18" s="23"/>
      <c r="F18" s="55"/>
    </row>
    <row r="19" spans="1:6" ht="80.25" customHeight="1" x14ac:dyDescent="0.25">
      <c r="A19" s="19" t="s">
        <v>20</v>
      </c>
      <c r="B19" s="24" t="s">
        <v>21</v>
      </c>
      <c r="C19" s="21"/>
      <c r="D19" s="22"/>
      <c r="E19" s="23"/>
      <c r="F19" s="55"/>
    </row>
    <row r="20" spans="1:6" ht="30" customHeight="1" x14ac:dyDescent="0.25">
      <c r="A20" s="19" t="s">
        <v>22</v>
      </c>
      <c r="B20" s="24" t="s">
        <v>23</v>
      </c>
      <c r="C20" s="21"/>
      <c r="D20" s="22"/>
      <c r="E20" s="23"/>
      <c r="F20" s="55"/>
    </row>
    <row r="21" spans="1:6" ht="30" customHeight="1" x14ac:dyDescent="0.25">
      <c r="A21" s="19">
        <v>4</v>
      </c>
      <c r="B21" s="20" t="s">
        <v>24</v>
      </c>
      <c r="C21" s="21">
        <f>'[1]5.'!G27*1500</f>
        <v>708626.5015834762</v>
      </c>
      <c r="D21" s="22">
        <f>1500*4</f>
        <v>6000</v>
      </c>
      <c r="E21" s="23">
        <f>C21/D21</f>
        <v>118.10441693057936</v>
      </c>
      <c r="F21" s="55">
        <v>115.87343440526067</v>
      </c>
    </row>
    <row r="22" spans="1:6" ht="65.25" customHeight="1" x14ac:dyDescent="0.25">
      <c r="A22" s="19">
        <v>5</v>
      </c>
      <c r="B22" s="20" t="s">
        <v>25</v>
      </c>
      <c r="C22" s="21"/>
      <c r="D22" s="22"/>
      <c r="E22" s="23"/>
      <c r="F22" s="55"/>
    </row>
    <row r="23" spans="1:6" ht="45" customHeight="1" x14ac:dyDescent="0.25">
      <c r="A23" s="19">
        <v>6</v>
      </c>
      <c r="B23" s="20" t="s">
        <v>26</v>
      </c>
      <c r="C23" s="21">
        <f>'[1]6.'!G29*1500</f>
        <v>2125734.2529810653</v>
      </c>
      <c r="D23" s="22">
        <f>1500*4</f>
        <v>6000</v>
      </c>
      <c r="E23" s="23">
        <f>C23/D23</f>
        <v>354.28904216351089</v>
      </c>
      <c r="F23" s="55">
        <v>132.83283509193464</v>
      </c>
    </row>
    <row r="24" spans="1:6" x14ac:dyDescent="0.25">
      <c r="A24" s="26"/>
      <c r="B24" s="27"/>
      <c r="C24" s="27"/>
      <c r="D24" s="26"/>
      <c r="F24" s="55"/>
    </row>
    <row r="25" spans="1:6" x14ac:dyDescent="0.25">
      <c r="A25" s="26"/>
      <c r="B25" s="27"/>
      <c r="C25" s="27"/>
      <c r="D25" s="26"/>
      <c r="F25" s="55"/>
    </row>
    <row r="26" spans="1:6" ht="12.75" customHeight="1" x14ac:dyDescent="0.25">
      <c r="F26" s="55"/>
    </row>
    <row r="27" spans="1:6" ht="14.1" customHeight="1" x14ac:dyDescent="0.25">
      <c r="F27" s="55"/>
    </row>
    <row r="28" spans="1:6" ht="14.1" customHeight="1" x14ac:dyDescent="0.25">
      <c r="B28" s="28" t="s">
        <v>27</v>
      </c>
    </row>
    <row r="29" spans="1:6" ht="14.1" customHeight="1" x14ac:dyDescent="0.25">
      <c r="A29" s="28" t="s">
        <v>28</v>
      </c>
      <c r="B29" s="28"/>
      <c r="D29" s="29"/>
    </row>
  </sheetData>
  <mergeCells count="9">
    <mergeCell ref="A10:A11"/>
    <mergeCell ref="B10:B11"/>
    <mergeCell ref="C10:D10"/>
    <mergeCell ref="D1:E1"/>
    <mergeCell ref="C2:E2"/>
    <mergeCell ref="C4:E4"/>
    <mergeCell ref="D5:E5"/>
    <mergeCell ref="A7:D7"/>
    <mergeCell ref="A8:D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G34" sqref="G34"/>
    </sheetView>
  </sheetViews>
  <sheetFormatPr defaultRowHeight="11.25" x14ac:dyDescent="0.15"/>
  <cols>
    <col min="2" max="2" width="45" customWidth="1"/>
    <col min="3" max="11" width="15.42578125" customWidth="1"/>
  </cols>
  <sheetData>
    <row r="1" spans="1:11" x14ac:dyDescent="0.15">
      <c r="J1" s="30" t="s">
        <v>29</v>
      </c>
      <c r="K1" s="30"/>
    </row>
    <row r="2" spans="1:11" ht="15" x14ac:dyDescent="0.15">
      <c r="D2" s="31"/>
      <c r="J2" s="30" t="s">
        <v>1</v>
      </c>
      <c r="K2" s="30"/>
    </row>
    <row r="3" spans="1:11" ht="15" x14ac:dyDescent="0.15">
      <c r="D3" s="31"/>
    </row>
    <row r="4" spans="1:11" ht="15" x14ac:dyDescent="0.15">
      <c r="D4" s="32"/>
    </row>
    <row r="5" spans="1:11" ht="18.75" customHeight="1" x14ac:dyDescent="0.15"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8.75" customHeight="1" x14ac:dyDescent="0.15">
      <c r="B6" s="33" t="s">
        <v>31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8.75" customHeight="1" x14ac:dyDescent="0.15">
      <c r="B7" s="33" t="s">
        <v>32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8.75" customHeight="1" x14ac:dyDescent="0.15">
      <c r="B8" s="33" t="s">
        <v>33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8.75" customHeight="1" x14ac:dyDescent="0.15">
      <c r="B9" s="33" t="s">
        <v>34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8.75" customHeight="1" x14ac:dyDescent="0.15">
      <c r="B10" s="33" t="s">
        <v>35</v>
      </c>
      <c r="C10" s="33"/>
      <c r="D10" s="33"/>
      <c r="E10" s="33"/>
      <c r="F10" s="33"/>
      <c r="G10" s="33"/>
      <c r="H10" s="33"/>
      <c r="I10" s="33"/>
      <c r="J10" s="33"/>
      <c r="K10" s="33"/>
    </row>
    <row r="13" spans="1:11" ht="45" customHeight="1" x14ac:dyDescent="0.15">
      <c r="A13" s="34" t="s">
        <v>36</v>
      </c>
      <c r="B13" s="34" t="s">
        <v>37</v>
      </c>
      <c r="C13" s="34" t="s">
        <v>38</v>
      </c>
      <c r="D13" s="34"/>
      <c r="E13" s="34"/>
      <c r="F13" s="34" t="s">
        <v>39</v>
      </c>
      <c r="G13" s="34"/>
      <c r="H13" s="34"/>
      <c r="I13" s="34" t="s">
        <v>40</v>
      </c>
      <c r="J13" s="34"/>
      <c r="K13" s="34"/>
    </row>
    <row r="14" spans="1:11" ht="105.75" customHeight="1" x14ac:dyDescent="0.15">
      <c r="A14" s="34"/>
      <c r="B14" s="34"/>
      <c r="C14" s="35" t="s">
        <v>41</v>
      </c>
      <c r="D14" s="35" t="s">
        <v>42</v>
      </c>
      <c r="E14" s="35" t="s">
        <v>43</v>
      </c>
      <c r="F14" s="35" t="s">
        <v>44</v>
      </c>
      <c r="G14" s="35" t="s">
        <v>42</v>
      </c>
      <c r="H14" s="35" t="s">
        <v>45</v>
      </c>
      <c r="I14" s="35" t="s">
        <v>44</v>
      </c>
      <c r="J14" s="35" t="s">
        <v>42</v>
      </c>
      <c r="K14" s="35" t="s">
        <v>45</v>
      </c>
    </row>
    <row r="15" spans="1:11" ht="15" x14ac:dyDescent="0.15">
      <c r="A15" s="35">
        <v>1</v>
      </c>
      <c r="B15" s="35">
        <v>2</v>
      </c>
      <c r="C15" s="35" t="s">
        <v>46</v>
      </c>
      <c r="D15" s="36" t="s">
        <v>47</v>
      </c>
      <c r="E15" s="36" t="s">
        <v>48</v>
      </c>
      <c r="F15" s="36" t="s">
        <v>49</v>
      </c>
      <c r="G15" s="36" t="s">
        <v>50</v>
      </c>
      <c r="H15" s="36" t="s">
        <v>51</v>
      </c>
      <c r="I15" s="36" t="s">
        <v>52</v>
      </c>
      <c r="J15" s="36" t="s">
        <v>53</v>
      </c>
      <c r="K15" s="36" t="s">
        <v>54</v>
      </c>
    </row>
    <row r="16" spans="1:11" ht="84" customHeight="1" x14ac:dyDescent="0.15">
      <c r="A16" s="35" t="s">
        <v>55</v>
      </c>
      <c r="B16" s="37" t="s">
        <v>56</v>
      </c>
      <c r="C16" s="38" t="s">
        <v>57</v>
      </c>
      <c r="D16" s="39">
        <f>D17</f>
        <v>3050.4</v>
      </c>
      <c r="E16" s="40">
        <f>E17+E18+E19+E20</f>
        <v>2247.6872400000002</v>
      </c>
      <c r="F16" s="41" t="s">
        <v>57</v>
      </c>
      <c r="G16" s="41">
        <v>3050.4</v>
      </c>
      <c r="H16" s="41">
        <f>H17+H18+H20</f>
        <v>2247.6872400000002</v>
      </c>
      <c r="I16" s="40" t="s">
        <v>57</v>
      </c>
      <c r="J16" s="41">
        <v>6000</v>
      </c>
      <c r="K16" s="40">
        <f>K17+K18+K19+K20</f>
        <v>5790.2203869594505</v>
      </c>
    </row>
    <row r="17" spans="1:11" ht="58.5" customHeight="1" x14ac:dyDescent="0.15">
      <c r="A17" s="35" t="s">
        <v>58</v>
      </c>
      <c r="B17" s="37" t="s">
        <v>59</v>
      </c>
      <c r="C17" s="42">
        <v>487.02</v>
      </c>
      <c r="D17" s="39">
        <f>6.15*496</f>
        <v>3050.4</v>
      </c>
      <c r="E17" s="40">
        <f>C17*D17/1000</f>
        <v>1485.605808</v>
      </c>
      <c r="F17" s="41">
        <f>C17</f>
        <v>487.02</v>
      </c>
      <c r="G17" s="39">
        <v>3050.4</v>
      </c>
      <c r="H17" s="41">
        <f>G17*F17/1000</f>
        <v>1485.605808</v>
      </c>
      <c r="I17" s="39">
        <f>[1]прил.2!E13</f>
        <v>492.64327206581822</v>
      </c>
      <c r="J17" s="41">
        <v>6000</v>
      </c>
      <c r="K17" s="40">
        <f>I17*J17/1000</f>
        <v>2955.8596323949096</v>
      </c>
    </row>
    <row r="18" spans="1:11" ht="63" customHeight="1" x14ac:dyDescent="0.15">
      <c r="A18" s="35" t="s">
        <v>60</v>
      </c>
      <c r="B18" s="37" t="s">
        <v>61</v>
      </c>
      <c r="C18" s="42">
        <v>116.39</v>
      </c>
      <c r="D18" s="41">
        <v>3050.4</v>
      </c>
      <c r="E18" s="40">
        <f t="shared" ref="E18:E20" si="0">C18*D18/1000</f>
        <v>355.03605600000003</v>
      </c>
      <c r="F18" s="41">
        <f>C18</f>
        <v>116.39</v>
      </c>
      <c r="G18" s="41">
        <v>3050.4</v>
      </c>
      <c r="H18" s="41">
        <f>G18*F18/1000</f>
        <v>355.03605600000003</v>
      </c>
      <c r="I18" s="39">
        <f>[1]прил.2!E21</f>
        <v>118.10441693057936</v>
      </c>
      <c r="J18" s="41">
        <v>6000</v>
      </c>
      <c r="K18" s="40">
        <f>I18*J18/1000</f>
        <v>708.62650158347617</v>
      </c>
    </row>
    <row r="19" spans="1:11" ht="90.75" customHeight="1" x14ac:dyDescent="0.15">
      <c r="A19" s="35" t="s">
        <v>62</v>
      </c>
      <c r="B19" s="37" t="s">
        <v>63</v>
      </c>
      <c r="C19" s="43"/>
      <c r="D19" s="41">
        <v>0</v>
      </c>
      <c r="E19" s="40">
        <f t="shared" si="0"/>
        <v>0</v>
      </c>
      <c r="F19" s="41"/>
      <c r="G19" s="41">
        <v>0</v>
      </c>
      <c r="H19" s="41">
        <f t="shared" ref="H19" si="1">G19*F19</f>
        <v>0</v>
      </c>
      <c r="I19" s="39">
        <f t="shared" ref="I19:I29" si="2">F19</f>
        <v>0</v>
      </c>
      <c r="J19" s="41">
        <v>0</v>
      </c>
      <c r="K19" s="40">
        <f t="shared" ref="K19" si="3">I19*J19</f>
        <v>0</v>
      </c>
    </row>
    <row r="20" spans="1:11" ht="104.25" customHeight="1" x14ac:dyDescent="0.15">
      <c r="A20" s="35" t="s">
        <v>64</v>
      </c>
      <c r="B20" s="37" t="s">
        <v>65</v>
      </c>
      <c r="C20" s="44" t="s">
        <v>66</v>
      </c>
      <c r="D20" s="41">
        <v>3050.4</v>
      </c>
      <c r="E20" s="40">
        <f t="shared" si="0"/>
        <v>407.04537599999998</v>
      </c>
      <c r="F20" s="39" t="str">
        <f>C20</f>
        <v>133,44</v>
      </c>
      <c r="G20" s="41">
        <v>3050.4</v>
      </c>
      <c r="H20" s="41">
        <f>G20*F20/1000</f>
        <v>407.04537599999998</v>
      </c>
      <c r="I20" s="39">
        <f>[1]прил.2!E23</f>
        <v>354.28904216351089</v>
      </c>
      <c r="J20" s="41">
        <f>J18</f>
        <v>6000</v>
      </c>
      <c r="K20" s="40">
        <f>I20*J20/1000</f>
        <v>2125.7342529810653</v>
      </c>
    </row>
    <row r="21" spans="1:11" ht="54.75" customHeight="1" x14ac:dyDescent="0.15">
      <c r="A21" s="35" t="s">
        <v>67</v>
      </c>
      <c r="B21" s="37" t="s">
        <v>68</v>
      </c>
      <c r="C21" s="42"/>
      <c r="D21" s="41"/>
      <c r="E21" s="41"/>
      <c r="F21" s="41"/>
      <c r="G21" s="41"/>
      <c r="H21" s="41"/>
      <c r="I21" s="39"/>
      <c r="J21" s="41" t="s">
        <v>57</v>
      </c>
      <c r="K21" s="45">
        <f>K22+K23+K24+K25+K26+K27</f>
        <v>7604.4627700000001</v>
      </c>
    </row>
    <row r="22" spans="1:11" ht="43.5" customHeight="1" x14ac:dyDescent="0.15">
      <c r="A22" s="35" t="s">
        <v>69</v>
      </c>
      <c r="B22" s="37" t="s">
        <v>70</v>
      </c>
      <c r="C22" s="42"/>
      <c r="D22" s="41"/>
      <c r="E22" s="41"/>
      <c r="F22" s="41"/>
      <c r="G22" s="41"/>
      <c r="H22" s="41"/>
      <c r="I22" s="39"/>
      <c r="J22" s="41"/>
      <c r="K22" s="39"/>
    </row>
    <row r="23" spans="1:11" ht="43.5" customHeight="1" x14ac:dyDescent="0.15">
      <c r="A23" s="35"/>
      <c r="B23" s="37" t="s">
        <v>71</v>
      </c>
      <c r="C23" s="42"/>
      <c r="D23" s="41"/>
      <c r="E23" s="41"/>
      <c r="F23" s="41"/>
      <c r="G23" s="41"/>
      <c r="H23" s="41"/>
      <c r="I23" s="39">
        <f>K23/J23*1000</f>
        <v>669579.69130135409</v>
      </c>
      <c r="J23" s="41">
        <v>8.7140000000000004</v>
      </c>
      <c r="K23" s="39">
        <v>5834.7174299999997</v>
      </c>
    </row>
    <row r="24" spans="1:11" ht="49.5" customHeight="1" x14ac:dyDescent="0.15">
      <c r="A24" s="35" t="s">
        <v>72</v>
      </c>
      <c r="B24" s="37" t="s">
        <v>73</v>
      </c>
      <c r="C24" s="42"/>
      <c r="D24" s="41"/>
      <c r="E24" s="41"/>
      <c r="F24" s="41"/>
      <c r="G24" s="41"/>
      <c r="H24" s="41"/>
      <c r="I24" s="39"/>
      <c r="J24" s="41"/>
      <c r="K24" s="39"/>
    </row>
    <row r="25" spans="1:11" ht="60.75" customHeight="1" x14ac:dyDescent="0.15">
      <c r="A25" s="35" t="s">
        <v>74</v>
      </c>
      <c r="B25" s="37" t="s">
        <v>75</v>
      </c>
      <c r="C25" s="42"/>
      <c r="D25" s="41"/>
      <c r="E25" s="41"/>
      <c r="F25" s="41"/>
      <c r="G25" s="41"/>
      <c r="H25" s="41"/>
      <c r="I25" s="39"/>
      <c r="J25" s="41"/>
      <c r="K25" s="39"/>
    </row>
    <row r="26" spans="1:11" ht="84" customHeight="1" x14ac:dyDescent="0.15">
      <c r="A26" s="35" t="s">
        <v>76</v>
      </c>
      <c r="B26" s="37" t="s">
        <v>77</v>
      </c>
      <c r="C26" s="42"/>
      <c r="D26" s="41"/>
      <c r="E26" s="41"/>
      <c r="F26" s="41"/>
      <c r="G26" s="41"/>
      <c r="H26" s="41"/>
      <c r="I26" s="39">
        <f>K26/J26*1000</f>
        <v>1404.5597936507936</v>
      </c>
      <c r="J26" s="41">
        <v>1260</v>
      </c>
      <c r="K26" s="39">
        <v>1769.7453399999999</v>
      </c>
    </row>
    <row r="27" spans="1:11" ht="61.5" customHeight="1" x14ac:dyDescent="0.15">
      <c r="A27" s="35" t="s">
        <v>78</v>
      </c>
      <c r="B27" s="37" t="s">
        <v>79</v>
      </c>
      <c r="C27" s="42"/>
      <c r="D27" s="41"/>
      <c r="E27" s="41"/>
      <c r="F27" s="41"/>
      <c r="G27" s="41"/>
      <c r="H27" s="41"/>
      <c r="I27" s="39"/>
      <c r="J27" s="41"/>
      <c r="K27" s="39"/>
    </row>
    <row r="28" spans="1:11" ht="39" customHeight="1" x14ac:dyDescent="0.15">
      <c r="A28" s="35" t="s">
        <v>80</v>
      </c>
      <c r="B28" s="37" t="s">
        <v>81</v>
      </c>
      <c r="C28" s="42" t="s">
        <v>57</v>
      </c>
      <c r="D28" s="41"/>
      <c r="E28" s="46">
        <f>E29*E30/1000</f>
        <v>231.18559999999999</v>
      </c>
      <c r="F28" s="41" t="s">
        <v>57</v>
      </c>
      <c r="G28" s="41" t="s">
        <v>57</v>
      </c>
      <c r="H28" s="41">
        <f>H29*H30/1000</f>
        <v>231.18559999999999</v>
      </c>
      <c r="I28" s="39" t="str">
        <f t="shared" si="2"/>
        <v>х</v>
      </c>
      <c r="J28" s="41" t="s">
        <v>57</v>
      </c>
      <c r="K28" s="39">
        <f>K29*K30/1000</f>
        <v>1106.05</v>
      </c>
    </row>
    <row r="29" spans="1:11" ht="40.5" customHeight="1" x14ac:dyDescent="0.15">
      <c r="A29" s="35" t="s">
        <v>82</v>
      </c>
      <c r="B29" s="37" t="s">
        <v>83</v>
      </c>
      <c r="C29" s="42"/>
      <c r="D29" s="41"/>
      <c r="E29" s="41">
        <v>466.1</v>
      </c>
      <c r="F29" s="41"/>
      <c r="G29" s="41"/>
      <c r="H29" s="41">
        <v>466.1</v>
      </c>
      <c r="I29" s="39">
        <f t="shared" si="2"/>
        <v>0</v>
      </c>
      <c r="J29" s="41"/>
      <c r="K29" s="39">
        <v>550</v>
      </c>
    </row>
    <row r="30" spans="1:11" ht="103.5" customHeight="1" x14ac:dyDescent="0.15">
      <c r="A30" s="35" t="s">
        <v>84</v>
      </c>
      <c r="B30" s="47" t="s">
        <v>85</v>
      </c>
      <c r="C30" s="42" t="s">
        <v>57</v>
      </c>
      <c r="D30" s="48" t="s">
        <v>57</v>
      </c>
      <c r="E30" s="41">
        <v>496</v>
      </c>
      <c r="F30" s="41" t="s">
        <v>57</v>
      </c>
      <c r="G30" s="41" t="s">
        <v>57</v>
      </c>
      <c r="H30" s="41">
        <v>496</v>
      </c>
      <c r="I30" s="41" t="s">
        <v>57</v>
      </c>
      <c r="J30" s="41" t="s">
        <v>57</v>
      </c>
      <c r="K30" s="39">
        <v>2011</v>
      </c>
    </row>
    <row r="31" spans="1:11" ht="84" customHeight="1" x14ac:dyDescent="0.15">
      <c r="A31" s="35" t="s">
        <v>86</v>
      </c>
      <c r="B31" s="37" t="s">
        <v>87</v>
      </c>
      <c r="C31" s="42" t="s">
        <v>57</v>
      </c>
      <c r="D31" s="41" t="s">
        <v>57</v>
      </c>
      <c r="E31" s="40">
        <f>E16+E21-E28</f>
        <v>2016.5016400000002</v>
      </c>
      <c r="F31" s="39" t="s">
        <v>57</v>
      </c>
      <c r="G31" s="39" t="s">
        <v>57</v>
      </c>
      <c r="H31" s="40">
        <f>H16+H21-H28</f>
        <v>2016.5016400000002</v>
      </c>
      <c r="I31" s="39" t="s">
        <v>57</v>
      </c>
      <c r="J31" s="39" t="s">
        <v>57</v>
      </c>
      <c r="K31" s="39">
        <f>K16+K21-K28</f>
        <v>12288.633156959451</v>
      </c>
    </row>
    <row r="32" spans="1:11" ht="84" customHeight="1" x14ac:dyDescent="0.15">
      <c r="A32" s="49"/>
      <c r="B32" s="50"/>
      <c r="C32" s="51"/>
      <c r="D32" s="51"/>
      <c r="E32" s="51"/>
      <c r="F32" s="51"/>
      <c r="G32" s="51"/>
      <c r="H32" s="52"/>
      <c r="I32" s="52"/>
      <c r="J32" s="53"/>
      <c r="K32" s="53"/>
    </row>
    <row r="33" spans="3:11" ht="135.75" customHeight="1" x14ac:dyDescent="0.15">
      <c r="C33" s="53"/>
      <c r="D33" s="53"/>
      <c r="E33" s="54"/>
      <c r="F33" s="53"/>
      <c r="G33" s="53"/>
      <c r="H33" s="53"/>
      <c r="I33" s="53"/>
      <c r="J33" s="53"/>
      <c r="K33" s="53"/>
    </row>
    <row r="34" spans="3:11" ht="135.75" customHeight="1" x14ac:dyDescent="0.15">
      <c r="C34" s="53"/>
      <c r="D34" s="53"/>
      <c r="E34" s="53"/>
      <c r="F34" s="53"/>
      <c r="G34" s="53"/>
      <c r="H34" s="53"/>
      <c r="I34" s="53"/>
      <c r="J34" s="53"/>
      <c r="K34" s="53"/>
    </row>
    <row r="35" spans="3:11" ht="135.75" customHeight="1" x14ac:dyDescent="0.15">
      <c r="C35" s="53"/>
      <c r="D35" s="53"/>
      <c r="E35" s="53"/>
      <c r="F35" s="53"/>
      <c r="G35" s="53"/>
      <c r="H35" s="53"/>
      <c r="I35" s="53"/>
      <c r="J35" s="53"/>
      <c r="K35" s="53"/>
    </row>
  </sheetData>
  <mergeCells count="13">
    <mergeCell ref="B9:K9"/>
    <mergeCell ref="B10:K10"/>
    <mergeCell ref="A13:A14"/>
    <mergeCell ref="B13:B14"/>
    <mergeCell ref="C13:E13"/>
    <mergeCell ref="F13:H13"/>
    <mergeCell ref="I13:K13"/>
    <mergeCell ref="J1:K1"/>
    <mergeCell ref="J2:K2"/>
    <mergeCell ref="B5:K5"/>
    <mergeCell ref="B6:K6"/>
    <mergeCell ref="B7:K7"/>
    <mergeCell ref="B8:K8"/>
  </mergeCells>
  <hyperlinks>
    <hyperlink ref="B30" r:id="rId1" display="consultantplus://offline/ref=664931DC5892A9BB1FEDD9C2D2397CAACD3E675BD7040961A483C0AD998A5FB1CDC97821DDQ8G"/>
  </hyperlinks>
  <pageMargins left="0.7" right="0.7" top="0.75" bottom="0.75" header="0.3" footer="0.3"/>
  <pageSetup paperSize="9" scale="7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 (2)</vt:lpstr>
      <vt:lpstr>прил.2!Область_печати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dcterms:created xsi:type="dcterms:W3CDTF">2016-10-28T09:52:42Z</dcterms:created>
  <dcterms:modified xsi:type="dcterms:W3CDTF">2016-10-28T09:54:17Z</dcterms:modified>
</cp:coreProperties>
</file>